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2023\EDOS. FINANCIEROS 2023\2.-Edos. Financ. 2do. Trim-2023\Edos. Financ. 2do. Trim.-2023 (PUBLICACIÓN)\"/>
    </mc:Choice>
  </mc:AlternateContent>
  <xr:revisionPtr revIDLastSave="0" documentId="8_{513DFF03-8A95-4546-A114-30C8D1730BC2}" xr6:coauthVersionLast="47" xr6:coauthVersionMax="47" xr10:uidLastSave="{00000000-0000-0000-0000-000000000000}"/>
  <bookViews>
    <workbookView xWindow="-108" yWindow="-108" windowWidth="23256" windowHeight="12576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4" l="1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64" i="4"/>
  <c r="E64" i="4"/>
  <c r="C64" i="4"/>
  <c r="D63" i="4"/>
  <c r="G63" i="4" s="1"/>
  <c r="D62" i="4"/>
  <c r="G62" i="4" s="1"/>
  <c r="D61" i="4"/>
  <c r="G61" i="4" s="1"/>
  <c r="D60" i="4"/>
  <c r="G60" i="4" s="1"/>
  <c r="D59" i="4"/>
  <c r="G59" i="4" s="1"/>
  <c r="D58" i="4"/>
  <c r="G58" i="4" s="1"/>
  <c r="D57" i="4"/>
  <c r="G57" i="4" s="1"/>
  <c r="B64" i="4"/>
  <c r="F50" i="4"/>
  <c r="E50" i="4"/>
  <c r="D49" i="4"/>
  <c r="G49" i="4" s="1"/>
  <c r="D48" i="4"/>
  <c r="G48" i="4" s="1"/>
  <c r="D47" i="4"/>
  <c r="G47" i="4" s="1"/>
  <c r="D46" i="4"/>
  <c r="G46" i="4" s="1"/>
  <c r="C50" i="4"/>
  <c r="B50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9" i="4"/>
  <c r="E39" i="4"/>
  <c r="C39" i="4"/>
  <c r="B39" i="4"/>
  <c r="G50" i="4" l="1"/>
  <c r="G64" i="4"/>
  <c r="D50" i="4"/>
  <c r="D64" i="4"/>
  <c r="G39" i="4"/>
  <c r="D39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28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23" i="6"/>
  <c r="G23" i="6" s="1"/>
  <c r="D13" i="6"/>
  <c r="G13" i="6" s="1"/>
  <c r="D69" i="6"/>
  <c r="G69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<sst xmlns="http://schemas.openxmlformats.org/spreadsheetml/2006/main" count="226" uniqueCount="167">
  <si>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</si>
  <si>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</si>
  <si>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</si>
  <si>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</si>
  <si>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</si>
  <si>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</si>
  <si>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</si>
  <si>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</si>
  <si>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</si>
  <si>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</si>
  <si>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</si>
  <si>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</si>
  <si>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</si>
  <si>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</si>
  <si>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</si>
  <si>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</si>
  <si>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</si>
  <si>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</si>
  <si>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</si>
  <si>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</si>
  <si>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</si>
  <si>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</si>
  <si>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</si>
  <si>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</si>
  <si>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</si>
  <si>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</si>
  <si>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</si>
  <si>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</si>
  <si>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</si>
  <si>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</si>
  <si>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</si>
  <si>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</si>
  <si>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</si>
  <si>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</si>
  <si>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</si>
  <si>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</si>
  <si>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</si>
  <si>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</si>
  <si>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</si>
  <si>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</si>
  <si>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</si>
  <si>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</si>
  <si>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</si>
  <si>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</si>
  <si>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</si>
  <si>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</si>
  <si>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</si>
  <si>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</si>
  <si>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</si>
  <si>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</si>
  <si>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</si>
  <si>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</si>
  <si>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</si>
  <si>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</si>
  <si>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</si>
  <si>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</si>
  <si>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</si>
  <si>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</si>
  <si>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</si>
  <si>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</si>
  <si>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</si>
  <si>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</si>
  <si>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</si>
  <si>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</si>
  <si>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</si>
  <si>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</si>
  <si>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</si>
  <si>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</si>
  <si>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</si>
  <si>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</si>
  <si>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</si>
  <si>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</si>
  <si>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</si>
  <si>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</si>
  <si>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</si>
  <si>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</si>
  <si>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</si>
  <si>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</si>
  <si>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</si>
  <si>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</si>
  <si>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</si>
  <si>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</si>
  <si>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</si>
  <si>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</si>
  <si>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</si>
  <si>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</si>
  <si>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</si>
  <si>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</si>
  <si>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</si>
  <si>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</si>
  <si>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</si>
  <si>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</si>
  <si>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</si>
  <si>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</si>
  <si>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</si>
  <si>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</si>
  <si>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</si>
  <si>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</si>
  <si>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</si>
  <si>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</si>
  <si>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</si>
  <si>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</si>
  <si>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</si>
  <si>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</si>
  <si>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</si>
  <si>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</si>
  <si>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</si>
  <si>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</si>
  <si>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</si>
  <si>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</si>
  <si>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</si>
  <si>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</si>
  <si>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</si>
  <si>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</si>
  <si>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</si>
  <si>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</si>
  <si>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</si>
  <si>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</si>
  <si>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</si>
  <si>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</si>
  <si>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</si>
  <si>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</si>
  <si>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</si>
  <si>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</si>
  <si>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</si>
  <si>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</si>
  <si>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</si>
  <si>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</si>
  <si>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</si>
  <si>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Salamanca, Guanajuato.
Estado Analítico del Ejercicio del Presupuesto de Egresos
Clasificación por Objeto del Gasto (Capítulo y Concepto)
Del 1 de Enero al 30 de Junio de 2023</t>
  </si>
  <si>
    <t>Municipio de Salamanca, Guanajuato.
Estado Analítico del Ejercicio del Presupuesto de Egresos
Clasificación Económica (por Tipo de Gasto)
Del 1 de Enero al 30 de Junio de 2023</t>
  </si>
  <si>
    <t>31111M260010000 H. AYUNTAMIENTO</t>
  </si>
  <si>
    <t>31111M260020000 PRESIDENCIA MUNICIPAL</t>
  </si>
  <si>
    <t>31111M260030100 SECRETARIA DEL H. AYUNTA</t>
  </si>
  <si>
    <t>31111M260030200 DIRECCION DE FISCALIZACI</t>
  </si>
  <si>
    <t>31111M260030300 DIRECCION DE PROTECCION</t>
  </si>
  <si>
    <t>31111M260040000 JUZGADO MUNICIPAL</t>
  </si>
  <si>
    <t>31111M260050000 TESORERIA MUNICIPAL</t>
  </si>
  <si>
    <t>31111M260060000 CONTRALORIA MUNICIPAL</t>
  </si>
  <si>
    <t>31111M260070000 DIRECCION GENERAL DE SEG</t>
  </si>
  <si>
    <t>31111M260080000 DIR GENERAL DE DESARROLL</t>
  </si>
  <si>
    <t>31111M260090100 DIR GRAL BIENESTAR Y DES</t>
  </si>
  <si>
    <t>31111M260090200 DIR DE LA COMISION MUNIC</t>
  </si>
  <si>
    <t>31111M260100100 DIR GRAL SERVICIOS PUBLI</t>
  </si>
  <si>
    <t>31111M260100200 DIRECCION DE RASTRO MUNI</t>
  </si>
  <si>
    <t>31111M260100300 DIRECCION DE SERVICIO LI</t>
  </si>
  <si>
    <t>31111M260100400 DIRECCION DE ALUMBRADO P</t>
  </si>
  <si>
    <t>31111M260100500 JEFATURA DE PANTEONES</t>
  </si>
  <si>
    <t>31111M260110000 DIRECCION GENERAL DE OBR</t>
  </si>
  <si>
    <t>31111M260120100 OFICIALIA MAYOR</t>
  </si>
  <si>
    <t>31111M260120201 DIRECCION DE RECURSOS MA</t>
  </si>
  <si>
    <t>31111M260120202 JEFATURA DE CONTROL VEHI</t>
  </si>
  <si>
    <t>31111M260120203 JEFATURA DE TALLER MUNIC</t>
  </si>
  <si>
    <t>31111M260120204 JEFATURA DE MANTENIMIENT</t>
  </si>
  <si>
    <t>31111M260120300 DIR TECNOLOGIA DE LA INF</t>
  </si>
  <si>
    <t>31111M260120400 DIR RECURSOS HUMANOS</t>
  </si>
  <si>
    <t>31111M260130000 DIRECCION GENERAL DE COM</t>
  </si>
  <si>
    <t>31111M260140000 DIRECCION GENERAL DE MOV</t>
  </si>
  <si>
    <t>31111M260150000 DIR GRAL DE ORDENAMIENTO</t>
  </si>
  <si>
    <t>31111M260900100 DESARROLLO INTEGRAL DE L</t>
  </si>
  <si>
    <t>31111M260900200 INT SALMAN PRA PERSONAS</t>
  </si>
  <si>
    <t>31111M260900300 INSTITUTO MUNICIPAL DE P</t>
  </si>
  <si>
    <t>31111M260900400 INSTITUTO DE LA MUJER</t>
  </si>
  <si>
    <t>Municipio de Salamanca, Guanajuato.
Estado Analítico del Ejercicio del Presupuesto de Egresos
Clasificación Administrativa
Del 1 de Enero al 30 de Junio de 2023</t>
  </si>
  <si>
    <t>Municipio de Salamanca, Guanajuato.
Estado Analítico del Ejercicio del Presupuesto de Egresos
Clasificación Administrativa (Poderes)
Del 1 de Enero al 30 de Junio de 2023</t>
  </si>
  <si>
    <t>Municipio de Salamanca, Guanajuato.
Estado Analítico del Ejercicio del Presupuesto de Egresos
Clasificación Administrativa (Sector Paraestatal)
Del 1 de Enero al 30 de Junio de 2023</t>
  </si>
  <si>
    <t>Municipio de Salamanca, Guanajuato.
Estado Analítico del Ejercicio del Presupuesto de Egresos
Clasificación Funcional (Finalidad y Función)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</si>
</sst>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4" fontId="7" fillId="0" borderId="10" xfId="0" applyNumberFormat="1" applyFont="1" applyBorder="1" applyProtection="1">
      <protection locked="0"/>
    </xf>
    <xf numFmtId="0" fontId="1" fillId="0" borderId="0" xfId="0" applyFont="1" applyAlignment="1">
      <alignment horizontal="left" indent="1"/>
    </xf>
    <xf numFmtId="4" fontId="1" fillId="0" borderId="12" xfId="0" applyNumberFormat="1" applyFont="1" applyBorder="1" applyProtection="1">
      <protection locked="0"/>
    </xf>
    <xf numFmtId="4" fontId="7" fillId="0" borderId="12" xfId="0" applyNumberFormat="1" applyFont="1" applyBorder="1" applyProtection="1">
      <protection locked="0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 indent="1"/>
    </xf>
    <xf numFmtId="4" fontId="1" fillId="0" borderId="11" xfId="0" applyNumberFormat="1" applyFont="1" applyBorder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4" fontId="7" fillId="0" borderId="11" xfId="0" applyNumberFormat="1" applyFont="1" applyBorder="1" applyProtection="1">
      <protection locked="0"/>
    </xf>
    <xf numFmtId="0" fontId="1" fillId="0" borderId="0" xfId="0" applyFont="1"/>
    <xf numFmtId="0" fontId="1" fillId="0" borderId="5" xfId="0" applyFont="1" applyBorder="1"/>
    <xf numFmtId="0" fontId="1" fillId="0" borderId="3" xfId="0" applyFont="1" applyBorder="1" applyAlignment="1" applyProtection="1">
      <alignment horizontal="left" indent="1"/>
      <protection locked="0"/>
    </xf>
    <xf numFmtId="0" fontId="7" fillId="0" borderId="8" xfId="0" applyFont="1" applyBorder="1" applyAlignment="1" applyProtection="1">
      <alignment horizontal="center"/>
      <protection locked="0"/>
    </xf>
    <xf numFmtId="4" fontId="7" fillId="0" borderId="6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 indent="1"/>
      <protection locked="0"/>
    </xf>
    <xf numFmtId="0" fontId="8" fillId="0" borderId="0" xfId="0" applyFont="1" applyAlignment="1" applyProtection="1">
      <alignment horizontal="left" wrapText="1" indent="1"/>
      <protection locked="0"/>
    </xf>
    <xf numFmtId="0" fontId="1" fillId="0" borderId="3" xfId="9" applyFont="1" applyBorder="1" applyAlignment="1">
      <alignment horizontal="left" vertical="center" indent="1"/>
    </xf>
    <xf numFmtId="4" fontId="1" fillId="0" borderId="12" xfId="9" applyNumberFormat="1" applyFont="1" applyBorder="1" applyAlignment="1">
      <alignment horizontal="center" vertical="center" wrapText="1"/>
    </xf>
    <xf numFmtId="0" fontId="7" fillId="2" borderId="18" xfId="9" applyFont="1" applyFill="1" applyBorder="1" applyAlignment="1">
      <alignment horizontal="center" vertical="center" wrapText="1"/>
    </xf>
    <xf numFmtId="0" fontId="7" fillId="2" borderId="23" xfId="9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24" xfId="9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25" xfId="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wrapText="1" inden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22" xfId="9" applyFont="1" applyFill="1" applyBorder="1" applyAlignment="1" applyProtection="1">
      <alignment horizontal="center" vertical="center" wrapText="1"/>
      <protection locked="0"/>
    </xf>
    <xf numFmtId="0" fontId="7" fillId="2" borderId="17" xfId="9" applyFont="1" applyFill="1" applyBorder="1" applyAlignment="1" applyProtection="1">
      <alignment horizontal="center" vertical="center" wrapText="1"/>
      <protection locked="0"/>
    </xf>
    <xf numFmtId="4" fontId="7" fillId="2" borderId="19" xfId="9" applyNumberFormat="1" applyFont="1" applyFill="1" applyBorder="1" applyAlignment="1">
      <alignment horizontal="center" vertical="center" wrapText="1"/>
    </xf>
    <xf numFmtId="4" fontId="7" fillId="2" borderId="21" xfId="9" applyNumberFormat="1" applyFont="1" applyFill="1" applyBorder="1" applyAlignment="1">
      <alignment horizontal="center" vertical="center" wrapText="1"/>
    </xf>
    <xf numFmtId="0" fontId="7" fillId="2" borderId="14" xfId="9" applyFont="1" applyFill="1" applyBorder="1" applyAlignment="1" applyProtection="1">
      <alignment horizontal="center" vertical="center" wrapText="1"/>
      <protection locked="0"/>
    </xf>
    <xf numFmtId="0" fontId="7" fillId="2" borderId="15" xfId="9" applyFont="1" applyFill="1" applyBorder="1" applyAlignment="1" applyProtection="1">
      <alignment horizontal="center" vertical="center" wrapText="1"/>
      <protection locked="0"/>
    </xf>
    <xf numFmtId="0" fontId="7" fillId="2" borderId="16" xfId="9" applyFont="1" applyFill="1" applyBorder="1" applyAlignment="1" applyProtection="1">
      <alignment horizontal="center" vertical="center" wrapText="1"/>
      <protection locked="0"/>
    </xf>
    <xf numFmtId="0" fontId="7" fillId="2" borderId="19" xfId="9" applyFont="1" applyFill="1" applyBorder="1" applyAlignment="1">
      <alignment horizontal="center" vertical="center"/>
    </xf>
    <xf numFmtId="0" fontId="7" fillId="2" borderId="20" xfId="9" applyFont="1" applyFill="1" applyBorder="1" applyAlignment="1">
      <alignment horizontal="center" vertical="center"/>
    </xf>
    <xf numFmtId="0" fontId="7" fillId="2" borderId="21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579120</xdr:colOff>
      <xdr:row>80</xdr:row>
      <xdr:rowOff>106680</xdr:rowOff>
    </xdr:from>
    <xdr:to>
      <xdr:col>5</xdr:col>
      <xdr:colOff>640080</xdr:colOff>
      <xdr:row>87</xdr:row>
      <xdr:rowOff>121920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FC3532-210C-4FF6-B1F8-A15464AD39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579120" y="14142720"/>
          <a:ext cx="7475220" cy="92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441960</xdr:colOff>
      <xdr:row>17</xdr:row>
      <xdr:rowOff>68580</xdr:rowOff>
    </xdr:from>
    <xdr:to>
      <xdr:col>5</xdr:col>
      <xdr:colOff>312420</xdr:colOff>
      <xdr:row>25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9E5EDE-501A-4B0A-9911-D65D6498D1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441960" y="3002280"/>
          <a:ext cx="6362700" cy="1013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754380</xdr:colOff>
      <xdr:row>69</xdr:row>
      <xdr:rowOff>106680</xdr:rowOff>
    </xdr:from>
    <xdr:to>
      <xdr:col>5</xdr:col>
      <xdr:colOff>487680</xdr:colOff>
      <xdr:row>76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BAE28A-8E09-4A42-AEA2-0A3B1E64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754380" y="14218920"/>
          <a:ext cx="686562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518160</xdr:colOff>
      <xdr:row>42</xdr:row>
      <xdr:rowOff>38100</xdr:rowOff>
    </xdr:from>
    <xdr:to>
      <xdr:col>4</xdr:col>
      <xdr:colOff>358140</xdr:colOff>
      <xdr:row>48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075176-45F1-4EC2-925E-88A97165E1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518160" y="7551420"/>
          <a:ext cx="6987540" cy="758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showGridLines="0" workbookViewId="0">
      <selection activeCell="C81" sqref="C8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4" width="19.7109375" style="1" bestFit="1" customWidth="1"/>
    <col min="5" max="7" width="18.28515625" style="1" customWidth="1"/>
    <col min="8" max="16384" width="12" style="1"/>
  </cols>
  <sheetData>
    <row r="1" spans="1:8" ht="50.1" customHeight="1" x14ac:dyDescent="0.2">
      <c r="A1" s="35" t="s">
        <v>129</v>
      </c>
      <c r="B1" s="35"/>
      <c r="C1" s="35"/>
      <c r="D1" s="35"/>
      <c r="E1" s="35"/>
      <c r="F1" s="35"/>
      <c r="G1" s="36"/>
    </row>
    <row r="2" spans="1:8" ht="13.2" x14ac:dyDescent="0.2">
      <c r="A2" s="40" t="s">
        <v>51</v>
      </c>
      <c r="B2" s="37" t="s">
        <v>57</v>
      </c>
      <c r="C2" s="35"/>
      <c r="D2" s="35"/>
      <c r="E2" s="35"/>
      <c r="F2" s="36"/>
      <c r="G2" s="38" t="s">
        <v>56</v>
      </c>
    </row>
    <row r="3" spans="1:8" ht="24.9" customHeight="1" x14ac:dyDescent="0.2">
      <c r="A3" s="41"/>
      <c r="B3" s="4" t="s">
        <v>52</v>
      </c>
      <c r="C3" s="4" t="s">
        <v>117</v>
      </c>
      <c r="D3" s="4" t="s">
        <v>53</v>
      </c>
      <c r="E3" s="4" t="s">
        <v>54</v>
      </c>
      <c r="F3" s="4" t="s">
        <v>55</v>
      </c>
      <c r="G3" s="39"/>
    </row>
    <row r="4" spans="1:8" ht="13.2" x14ac:dyDescent="0.2">
      <c r="A4" s="42"/>
      <c r="B4" s="5">
        <v>1</v>
      </c>
      <c r="C4" s="5">
        <v>2</v>
      </c>
      <c r="D4" s="5" t="s">
        <v>118</v>
      </c>
      <c r="E4" s="5">
        <v>4</v>
      </c>
      <c r="F4" s="5">
        <v>5</v>
      </c>
      <c r="G4" s="5" t="s">
        <v>119</v>
      </c>
    </row>
    <row r="5" spans="1:8" ht="13.2" x14ac:dyDescent="0.25">
      <c r="A5" s="6" t="s">
        <v>58</v>
      </c>
      <c r="B5" s="7">
        <f>SUM(B6:B12)</f>
        <v>434886056.90999997</v>
      </c>
      <c r="C5" s="7">
        <f>SUM(C6:C12)</f>
        <v>0</v>
      </c>
      <c r="D5" s="7">
        <f>B5+C5</f>
        <v>434886056.90999997</v>
      </c>
      <c r="E5" s="7">
        <f>SUM(E6:E12)</f>
        <v>157531029.59</v>
      </c>
      <c r="F5" s="7">
        <f>SUM(F6:F12)</f>
        <v>157531029.59</v>
      </c>
      <c r="G5" s="7">
        <f>D5-E5</f>
        <v>277355027.31999993</v>
      </c>
    </row>
    <row r="6" spans="1:8" ht="13.2" x14ac:dyDescent="0.25">
      <c r="A6" s="8" t="s">
        <v>62</v>
      </c>
      <c r="B6" s="9">
        <v>254159195.84999999</v>
      </c>
      <c r="C6" s="9">
        <v>-420000</v>
      </c>
      <c r="D6" s="9">
        <f t="shared" ref="D6:D69" si="0">B6+C6</f>
        <v>253739195.84999999</v>
      </c>
      <c r="E6" s="9">
        <v>100504284.2</v>
      </c>
      <c r="F6" s="9">
        <v>100504284.2</v>
      </c>
      <c r="G6" s="9">
        <f t="shared" ref="G6:G69" si="1">D6-E6</f>
        <v>153234911.64999998</v>
      </c>
      <c r="H6" s="2">
        <v>1100</v>
      </c>
    </row>
    <row r="7" spans="1:8" ht="13.2" x14ac:dyDescent="0.25">
      <c r="A7" s="8" t="s">
        <v>63</v>
      </c>
      <c r="B7" s="9">
        <v>1035624.21</v>
      </c>
      <c r="C7" s="9">
        <v>500000</v>
      </c>
      <c r="D7" s="9">
        <f t="shared" si="0"/>
        <v>1535624.21</v>
      </c>
      <c r="E7" s="9">
        <v>909249.94</v>
      </c>
      <c r="F7" s="9">
        <v>909249.94</v>
      </c>
      <c r="G7" s="9">
        <f t="shared" si="1"/>
        <v>626374.27</v>
      </c>
      <c r="H7" s="2">
        <v>1200</v>
      </c>
    </row>
    <row r="8" spans="1:8" ht="13.2" x14ac:dyDescent="0.25">
      <c r="A8" s="8" t="s">
        <v>64</v>
      </c>
      <c r="B8" s="9">
        <v>47772360.75</v>
      </c>
      <c r="C8" s="9">
        <v>30000</v>
      </c>
      <c r="D8" s="9">
        <f t="shared" si="0"/>
        <v>47802360.75</v>
      </c>
      <c r="E8" s="9">
        <v>17394640.5</v>
      </c>
      <c r="F8" s="9">
        <v>17394640.5</v>
      </c>
      <c r="G8" s="9">
        <f t="shared" si="1"/>
        <v>30407720.25</v>
      </c>
      <c r="H8" s="2">
        <v>1300</v>
      </c>
    </row>
    <row r="9" spans="1:8" ht="13.2" x14ac:dyDescent="0.25">
      <c r="A9" s="8" t="s">
        <v>33</v>
      </c>
      <c r="B9" s="9">
        <v>88508044.200000003</v>
      </c>
      <c r="C9" s="9">
        <v>0</v>
      </c>
      <c r="D9" s="9">
        <f t="shared" si="0"/>
        <v>88508044.200000003</v>
      </c>
      <c r="E9" s="9">
        <v>24382672.66</v>
      </c>
      <c r="F9" s="9">
        <v>24382672.66</v>
      </c>
      <c r="G9" s="9">
        <f t="shared" si="1"/>
        <v>64125371.540000007</v>
      </c>
      <c r="H9" s="2">
        <v>1400</v>
      </c>
    </row>
    <row r="10" spans="1:8" ht="13.2" x14ac:dyDescent="0.25">
      <c r="A10" s="8" t="s">
        <v>65</v>
      </c>
      <c r="B10" s="9">
        <v>29651207.960000001</v>
      </c>
      <c r="C10" s="9">
        <v>1390000</v>
      </c>
      <c r="D10" s="9">
        <f t="shared" si="0"/>
        <v>31041207.960000001</v>
      </c>
      <c r="E10" s="9">
        <v>14340182.289999999</v>
      </c>
      <c r="F10" s="9">
        <v>14340182.289999999</v>
      </c>
      <c r="G10" s="9">
        <f t="shared" si="1"/>
        <v>16701025.670000002</v>
      </c>
      <c r="H10" s="2">
        <v>1500</v>
      </c>
    </row>
    <row r="11" spans="1:8" ht="13.2" x14ac:dyDescent="0.25">
      <c r="A11" s="8" t="s">
        <v>34</v>
      </c>
      <c r="B11" s="9">
        <v>13759623.939999999</v>
      </c>
      <c r="C11" s="9">
        <v>-1500000</v>
      </c>
      <c r="D11" s="9">
        <f t="shared" si="0"/>
        <v>12259623.939999999</v>
      </c>
      <c r="E11" s="9">
        <v>0</v>
      </c>
      <c r="F11" s="9">
        <v>0</v>
      </c>
      <c r="G11" s="9">
        <f t="shared" si="1"/>
        <v>12259623.939999999</v>
      </c>
      <c r="H11" s="2">
        <v>1600</v>
      </c>
    </row>
    <row r="12" spans="1:8" ht="13.2" x14ac:dyDescent="0.25">
      <c r="A12" s="8" t="s">
        <v>66</v>
      </c>
      <c r="B12" s="9">
        <v>0</v>
      </c>
      <c r="C12" s="9">
        <v>0</v>
      </c>
      <c r="D12" s="9">
        <f t="shared" si="0"/>
        <v>0</v>
      </c>
      <c r="E12" s="9">
        <v>0</v>
      </c>
      <c r="F12" s="9">
        <v>0</v>
      </c>
      <c r="G12" s="9">
        <f t="shared" si="1"/>
        <v>0</v>
      </c>
      <c r="H12" s="2">
        <v>1700</v>
      </c>
    </row>
    <row r="13" spans="1:8" ht="13.2" x14ac:dyDescent="0.25">
      <c r="A13" s="6" t="s">
        <v>123</v>
      </c>
      <c r="B13" s="10">
        <f>SUM(B14:B22)</f>
        <v>78954917.479999989</v>
      </c>
      <c r="C13" s="10">
        <f>SUM(C14:C22)</f>
        <v>16833096.329999998</v>
      </c>
      <c r="D13" s="10">
        <f t="shared" si="0"/>
        <v>95788013.809999987</v>
      </c>
      <c r="E13" s="10">
        <f>SUM(E14:E22)</f>
        <v>30631748.68</v>
      </c>
      <c r="F13" s="10">
        <f>SUM(F14:F22)</f>
        <v>30631748.68</v>
      </c>
      <c r="G13" s="10">
        <f t="shared" si="1"/>
        <v>65156265.129999988</v>
      </c>
      <c r="H13" s="3">
        <v>0</v>
      </c>
    </row>
    <row r="14" spans="1:8" ht="13.2" x14ac:dyDescent="0.25">
      <c r="A14" s="8" t="s">
        <v>67</v>
      </c>
      <c r="B14" s="9">
        <v>6155497.9000000004</v>
      </c>
      <c r="C14" s="9">
        <v>288889.99</v>
      </c>
      <c r="D14" s="9">
        <f t="shared" si="0"/>
        <v>6444387.8900000006</v>
      </c>
      <c r="E14" s="9">
        <v>1530341.92</v>
      </c>
      <c r="F14" s="9">
        <v>1530341.92</v>
      </c>
      <c r="G14" s="9">
        <f t="shared" si="1"/>
        <v>4914045.9700000007</v>
      </c>
      <c r="H14" s="2">
        <v>2100</v>
      </c>
    </row>
    <row r="15" spans="1:8" ht="13.2" x14ac:dyDescent="0.25">
      <c r="A15" s="8" t="s">
        <v>68</v>
      </c>
      <c r="B15" s="9">
        <v>1733583.27</v>
      </c>
      <c r="C15" s="9">
        <v>7000</v>
      </c>
      <c r="D15" s="9">
        <f t="shared" si="0"/>
        <v>1740583.27</v>
      </c>
      <c r="E15" s="9">
        <v>526906.91</v>
      </c>
      <c r="F15" s="9">
        <v>526906.91</v>
      </c>
      <c r="G15" s="9">
        <f t="shared" si="1"/>
        <v>1213676.3599999999</v>
      </c>
      <c r="H15" s="2">
        <v>2200</v>
      </c>
    </row>
    <row r="16" spans="1:8" ht="13.2" x14ac:dyDescent="0.25">
      <c r="A16" s="8" t="s">
        <v>69</v>
      </c>
      <c r="B16" s="9">
        <v>134950</v>
      </c>
      <c r="C16" s="9">
        <v>0</v>
      </c>
      <c r="D16" s="9">
        <f t="shared" si="0"/>
        <v>134950</v>
      </c>
      <c r="E16" s="9">
        <v>227</v>
      </c>
      <c r="F16" s="9">
        <v>227</v>
      </c>
      <c r="G16" s="9">
        <f t="shared" si="1"/>
        <v>134723</v>
      </c>
      <c r="H16" s="2">
        <v>2300</v>
      </c>
    </row>
    <row r="17" spans="1:8" ht="13.2" x14ac:dyDescent="0.25">
      <c r="A17" s="8" t="s">
        <v>70</v>
      </c>
      <c r="B17" s="9">
        <v>26301338.629999999</v>
      </c>
      <c r="C17" s="9">
        <v>12901669.800000001</v>
      </c>
      <c r="D17" s="9">
        <f t="shared" si="0"/>
        <v>39203008.43</v>
      </c>
      <c r="E17" s="9">
        <v>11036478.619999999</v>
      </c>
      <c r="F17" s="9">
        <v>11036478.619999999</v>
      </c>
      <c r="G17" s="9">
        <f t="shared" si="1"/>
        <v>28166529.810000002</v>
      </c>
      <c r="H17" s="2">
        <v>2400</v>
      </c>
    </row>
    <row r="18" spans="1:8" ht="13.2" x14ac:dyDescent="0.25">
      <c r="A18" s="8" t="s">
        <v>71</v>
      </c>
      <c r="B18" s="9">
        <v>1356313.55</v>
      </c>
      <c r="C18" s="9">
        <v>41574.199999999997</v>
      </c>
      <c r="D18" s="9">
        <f t="shared" si="0"/>
        <v>1397887.75</v>
      </c>
      <c r="E18" s="9">
        <v>215395.1</v>
      </c>
      <c r="F18" s="9">
        <v>215395.1</v>
      </c>
      <c r="G18" s="9">
        <f t="shared" si="1"/>
        <v>1182492.6499999999</v>
      </c>
      <c r="H18" s="2">
        <v>2500</v>
      </c>
    </row>
    <row r="19" spans="1:8" ht="13.2" x14ac:dyDescent="0.25">
      <c r="A19" s="8" t="s">
        <v>72</v>
      </c>
      <c r="B19" s="9">
        <v>19658124.25</v>
      </c>
      <c r="C19" s="9">
        <v>313672.78000000003</v>
      </c>
      <c r="D19" s="9">
        <f t="shared" si="0"/>
        <v>19971797.030000001</v>
      </c>
      <c r="E19" s="9">
        <v>13532943.99</v>
      </c>
      <c r="F19" s="9">
        <v>13532943.99</v>
      </c>
      <c r="G19" s="9">
        <f t="shared" si="1"/>
        <v>6438853.040000001</v>
      </c>
      <c r="H19" s="2">
        <v>2600</v>
      </c>
    </row>
    <row r="20" spans="1:8" ht="13.2" x14ac:dyDescent="0.25">
      <c r="A20" s="8" t="s">
        <v>73</v>
      </c>
      <c r="B20" s="9">
        <v>12215039.970000001</v>
      </c>
      <c r="C20" s="9">
        <v>2524881.4</v>
      </c>
      <c r="D20" s="9">
        <f t="shared" si="0"/>
        <v>14739921.370000001</v>
      </c>
      <c r="E20" s="9">
        <v>1322871.1200000001</v>
      </c>
      <c r="F20" s="9">
        <v>1322871.1200000001</v>
      </c>
      <c r="G20" s="9">
        <f t="shared" si="1"/>
        <v>13417050.25</v>
      </c>
      <c r="H20" s="2">
        <v>2700</v>
      </c>
    </row>
    <row r="21" spans="1:8" ht="13.2" x14ac:dyDescent="0.25">
      <c r="A21" s="8" t="s">
        <v>74</v>
      </c>
      <c r="B21" s="9">
        <v>1000000</v>
      </c>
      <c r="C21" s="9">
        <v>0</v>
      </c>
      <c r="D21" s="9">
        <f t="shared" si="0"/>
        <v>1000000</v>
      </c>
      <c r="E21" s="9">
        <v>0</v>
      </c>
      <c r="F21" s="9">
        <v>0</v>
      </c>
      <c r="G21" s="9">
        <f t="shared" si="1"/>
        <v>1000000</v>
      </c>
      <c r="H21" s="2">
        <v>2800</v>
      </c>
    </row>
    <row r="22" spans="1:8" ht="13.2" x14ac:dyDescent="0.25">
      <c r="A22" s="8" t="s">
        <v>75</v>
      </c>
      <c r="B22" s="9">
        <v>10400069.91</v>
      </c>
      <c r="C22" s="9">
        <v>755408.16</v>
      </c>
      <c r="D22" s="9">
        <f t="shared" si="0"/>
        <v>11155478.07</v>
      </c>
      <c r="E22" s="9">
        <v>2466584.02</v>
      </c>
      <c r="F22" s="9">
        <v>2466584.02</v>
      </c>
      <c r="G22" s="9">
        <f t="shared" si="1"/>
        <v>8688894.0500000007</v>
      </c>
      <c r="H22" s="2">
        <v>2900</v>
      </c>
    </row>
    <row r="23" spans="1:8" ht="13.2" x14ac:dyDescent="0.25">
      <c r="A23" s="6" t="s">
        <v>59</v>
      </c>
      <c r="B23" s="10">
        <f>SUM(B24:B32)</f>
        <v>100633361.55000001</v>
      </c>
      <c r="C23" s="10">
        <f>SUM(C24:C32)</f>
        <v>59978292.609999999</v>
      </c>
      <c r="D23" s="10">
        <f t="shared" si="0"/>
        <v>160611654.16000003</v>
      </c>
      <c r="E23" s="10">
        <f>SUM(E24:E32)</f>
        <v>34350901.220000006</v>
      </c>
      <c r="F23" s="10">
        <f>SUM(F24:F32)</f>
        <v>34339570.780000001</v>
      </c>
      <c r="G23" s="10">
        <f t="shared" si="1"/>
        <v>126260752.94000003</v>
      </c>
      <c r="H23" s="3">
        <v>0</v>
      </c>
    </row>
    <row r="24" spans="1:8" ht="13.2" x14ac:dyDescent="0.25">
      <c r="A24" s="8" t="s">
        <v>76</v>
      </c>
      <c r="B24" s="9">
        <v>12551020.51</v>
      </c>
      <c r="C24" s="9">
        <v>0</v>
      </c>
      <c r="D24" s="9">
        <f t="shared" si="0"/>
        <v>12551020.51</v>
      </c>
      <c r="E24" s="9">
        <v>5329330.4800000004</v>
      </c>
      <c r="F24" s="9">
        <v>5328672.04</v>
      </c>
      <c r="G24" s="9">
        <f t="shared" si="1"/>
        <v>7221690.0299999993</v>
      </c>
      <c r="H24" s="2">
        <v>3100</v>
      </c>
    </row>
    <row r="25" spans="1:8" ht="13.2" x14ac:dyDescent="0.25">
      <c r="A25" s="8" t="s">
        <v>77</v>
      </c>
      <c r="B25" s="9">
        <v>5947685.5</v>
      </c>
      <c r="C25" s="9">
        <v>50000</v>
      </c>
      <c r="D25" s="9">
        <f t="shared" si="0"/>
        <v>5997685.5</v>
      </c>
      <c r="E25" s="9">
        <v>1228422.1599999999</v>
      </c>
      <c r="F25" s="9">
        <v>1228422.1599999999</v>
      </c>
      <c r="G25" s="9">
        <f t="shared" si="1"/>
        <v>4769263.34</v>
      </c>
      <c r="H25" s="2">
        <v>3200</v>
      </c>
    </row>
    <row r="26" spans="1:8" ht="13.2" x14ac:dyDescent="0.25">
      <c r="A26" s="8" t="s">
        <v>78</v>
      </c>
      <c r="B26" s="9">
        <v>26884289.5</v>
      </c>
      <c r="C26" s="9">
        <v>36729147.609999999</v>
      </c>
      <c r="D26" s="9">
        <f t="shared" si="0"/>
        <v>63613437.109999999</v>
      </c>
      <c r="E26" s="9">
        <v>12295148.92</v>
      </c>
      <c r="F26" s="9">
        <v>12284476.92</v>
      </c>
      <c r="G26" s="9">
        <f t="shared" si="1"/>
        <v>51318288.189999998</v>
      </c>
      <c r="H26" s="2">
        <v>3300</v>
      </c>
    </row>
    <row r="27" spans="1:8" ht="13.2" x14ac:dyDescent="0.25">
      <c r="A27" s="8" t="s">
        <v>79</v>
      </c>
      <c r="B27" s="9">
        <v>4675000</v>
      </c>
      <c r="C27" s="9">
        <v>0</v>
      </c>
      <c r="D27" s="9">
        <f t="shared" si="0"/>
        <v>4675000</v>
      </c>
      <c r="E27" s="9">
        <v>4113473.05</v>
      </c>
      <c r="F27" s="9">
        <v>4113473.05</v>
      </c>
      <c r="G27" s="9">
        <f t="shared" si="1"/>
        <v>561526.95000000019</v>
      </c>
      <c r="H27" s="2">
        <v>3400</v>
      </c>
    </row>
    <row r="28" spans="1:8" ht="13.2" x14ac:dyDescent="0.25">
      <c r="A28" s="8" t="s">
        <v>80</v>
      </c>
      <c r="B28" s="9">
        <v>18495077.079999998</v>
      </c>
      <c r="C28" s="9">
        <v>0</v>
      </c>
      <c r="D28" s="9">
        <f t="shared" si="0"/>
        <v>18495077.079999998</v>
      </c>
      <c r="E28" s="9">
        <v>3085334.37</v>
      </c>
      <c r="F28" s="9">
        <v>3085334.37</v>
      </c>
      <c r="G28" s="9">
        <f t="shared" si="1"/>
        <v>15409742.709999997</v>
      </c>
      <c r="H28" s="2">
        <v>3500</v>
      </c>
    </row>
    <row r="29" spans="1:8" ht="13.2" x14ac:dyDescent="0.25">
      <c r="A29" s="8" t="s">
        <v>81</v>
      </c>
      <c r="B29" s="9">
        <v>6069000</v>
      </c>
      <c r="C29" s="9">
        <v>0</v>
      </c>
      <c r="D29" s="9">
        <f t="shared" si="0"/>
        <v>6069000</v>
      </c>
      <c r="E29" s="9">
        <v>1075569.2</v>
      </c>
      <c r="F29" s="9">
        <v>1075569.2</v>
      </c>
      <c r="G29" s="9">
        <f t="shared" si="1"/>
        <v>4993430.8</v>
      </c>
      <c r="H29" s="2">
        <v>3600</v>
      </c>
    </row>
    <row r="30" spans="1:8" ht="13.2" x14ac:dyDescent="0.25">
      <c r="A30" s="8" t="s">
        <v>82</v>
      </c>
      <c r="B30" s="9">
        <v>1609183.9</v>
      </c>
      <c r="C30" s="9">
        <v>0</v>
      </c>
      <c r="D30" s="9">
        <f t="shared" si="0"/>
        <v>1609183.9</v>
      </c>
      <c r="E30" s="9">
        <v>36445.89</v>
      </c>
      <c r="F30" s="9">
        <v>36445.89</v>
      </c>
      <c r="G30" s="9">
        <f t="shared" si="1"/>
        <v>1572738.01</v>
      </c>
      <c r="H30" s="2">
        <v>3700</v>
      </c>
    </row>
    <row r="31" spans="1:8" ht="13.2" x14ac:dyDescent="0.25">
      <c r="A31" s="8" t="s">
        <v>83</v>
      </c>
      <c r="B31" s="9">
        <v>7644930</v>
      </c>
      <c r="C31" s="9">
        <v>23199145</v>
      </c>
      <c r="D31" s="9">
        <f t="shared" si="0"/>
        <v>30844075</v>
      </c>
      <c r="E31" s="9">
        <v>2125514.7999999998</v>
      </c>
      <c r="F31" s="9">
        <v>2125514.7999999998</v>
      </c>
      <c r="G31" s="9">
        <f t="shared" si="1"/>
        <v>28718560.199999999</v>
      </c>
      <c r="H31" s="2">
        <v>3800</v>
      </c>
    </row>
    <row r="32" spans="1:8" ht="13.2" x14ac:dyDescent="0.25">
      <c r="A32" s="8" t="s">
        <v>18</v>
      </c>
      <c r="B32" s="9">
        <v>16757175.060000001</v>
      </c>
      <c r="C32" s="9">
        <v>0</v>
      </c>
      <c r="D32" s="9">
        <f t="shared" si="0"/>
        <v>16757175.060000001</v>
      </c>
      <c r="E32" s="9">
        <v>5061662.3499999996</v>
      </c>
      <c r="F32" s="9">
        <v>5061662.3499999996</v>
      </c>
      <c r="G32" s="9">
        <f t="shared" si="1"/>
        <v>11695512.710000001</v>
      </c>
      <c r="H32" s="2">
        <v>3900</v>
      </c>
    </row>
    <row r="33" spans="1:8" ht="13.2" x14ac:dyDescent="0.25">
      <c r="A33" s="6" t="s">
        <v>124</v>
      </c>
      <c r="B33" s="10">
        <f>SUM(B34:B42)</f>
        <v>103809485.37</v>
      </c>
      <c r="C33" s="10">
        <f>SUM(C34:C42)</f>
        <v>12352998.699999999</v>
      </c>
      <c r="D33" s="10">
        <f t="shared" si="0"/>
        <v>116162484.07000001</v>
      </c>
      <c r="E33" s="10">
        <f>SUM(E34:E42)</f>
        <v>46105251.07</v>
      </c>
      <c r="F33" s="10">
        <f>SUM(F34:F42)</f>
        <v>46105251.07</v>
      </c>
      <c r="G33" s="10">
        <f t="shared" si="1"/>
        <v>70057233</v>
      </c>
      <c r="H33" s="3">
        <v>0</v>
      </c>
    </row>
    <row r="34" spans="1:8" ht="13.2" x14ac:dyDescent="0.25">
      <c r="A34" s="8" t="s">
        <v>84</v>
      </c>
      <c r="B34" s="9">
        <v>1071225</v>
      </c>
      <c r="C34" s="9">
        <v>0</v>
      </c>
      <c r="D34" s="9">
        <f t="shared" si="0"/>
        <v>1071225</v>
      </c>
      <c r="E34" s="9">
        <v>0</v>
      </c>
      <c r="F34" s="9">
        <v>0</v>
      </c>
      <c r="G34" s="9">
        <f t="shared" si="1"/>
        <v>1071225</v>
      </c>
      <c r="H34" s="2">
        <v>4100</v>
      </c>
    </row>
    <row r="35" spans="1:8" ht="13.2" x14ac:dyDescent="0.25">
      <c r="A35" s="8" t="s">
        <v>85</v>
      </c>
      <c r="B35" s="9">
        <v>70725888.870000005</v>
      </c>
      <c r="C35" s="9">
        <v>0</v>
      </c>
      <c r="D35" s="9">
        <f t="shared" si="0"/>
        <v>70725888.870000005</v>
      </c>
      <c r="E35" s="9">
        <v>37147865.490000002</v>
      </c>
      <c r="F35" s="9">
        <v>37147865.490000002</v>
      </c>
      <c r="G35" s="9">
        <f t="shared" si="1"/>
        <v>33578023.380000003</v>
      </c>
      <c r="H35" s="2">
        <v>4200</v>
      </c>
    </row>
    <row r="36" spans="1:8" ht="13.2" x14ac:dyDescent="0.25">
      <c r="A36" s="8" t="s">
        <v>86</v>
      </c>
      <c r="B36" s="9">
        <v>2500000</v>
      </c>
      <c r="C36" s="9">
        <v>17070117.84</v>
      </c>
      <c r="D36" s="9">
        <f t="shared" si="0"/>
        <v>19570117.84</v>
      </c>
      <c r="E36" s="9">
        <v>82000</v>
      </c>
      <c r="F36" s="9">
        <v>82000</v>
      </c>
      <c r="G36" s="9">
        <f t="shared" si="1"/>
        <v>19488117.84</v>
      </c>
      <c r="H36" s="2">
        <v>4300</v>
      </c>
    </row>
    <row r="37" spans="1:8" ht="13.2" x14ac:dyDescent="0.25">
      <c r="A37" s="8" t="s">
        <v>87</v>
      </c>
      <c r="B37" s="9">
        <v>28912371.5</v>
      </c>
      <c r="C37" s="9">
        <v>-4717119.1399999997</v>
      </c>
      <c r="D37" s="9">
        <f t="shared" si="0"/>
        <v>24195252.359999999</v>
      </c>
      <c r="E37" s="9">
        <v>8875385.5800000001</v>
      </c>
      <c r="F37" s="9">
        <v>8875385.5800000001</v>
      </c>
      <c r="G37" s="9">
        <f t="shared" si="1"/>
        <v>15319866.779999999</v>
      </c>
      <c r="H37" s="2">
        <v>4400</v>
      </c>
    </row>
    <row r="38" spans="1:8" ht="13.2" x14ac:dyDescent="0.25">
      <c r="A38" s="8" t="s">
        <v>39</v>
      </c>
      <c r="B38" s="9">
        <v>0</v>
      </c>
      <c r="C38" s="9">
        <v>0</v>
      </c>
      <c r="D38" s="9">
        <f t="shared" si="0"/>
        <v>0</v>
      </c>
      <c r="E38" s="9">
        <v>0</v>
      </c>
      <c r="F38" s="9">
        <v>0</v>
      </c>
      <c r="G38" s="9">
        <f t="shared" si="1"/>
        <v>0</v>
      </c>
      <c r="H38" s="2">
        <v>4500</v>
      </c>
    </row>
    <row r="39" spans="1:8" ht="13.2" x14ac:dyDescent="0.25">
      <c r="A39" s="8" t="s">
        <v>88</v>
      </c>
      <c r="B39" s="9">
        <v>600000</v>
      </c>
      <c r="C39" s="9">
        <v>0</v>
      </c>
      <c r="D39" s="9">
        <f t="shared" si="0"/>
        <v>600000</v>
      </c>
      <c r="E39" s="9">
        <v>0</v>
      </c>
      <c r="F39" s="9">
        <v>0</v>
      </c>
      <c r="G39" s="9">
        <f t="shared" si="1"/>
        <v>600000</v>
      </c>
      <c r="H39" s="2">
        <v>4600</v>
      </c>
    </row>
    <row r="40" spans="1:8" ht="13.2" x14ac:dyDescent="0.25">
      <c r="A40" s="8" t="s">
        <v>89</v>
      </c>
      <c r="B40" s="9">
        <v>0</v>
      </c>
      <c r="C40" s="9">
        <v>0</v>
      </c>
      <c r="D40" s="9">
        <f t="shared" si="0"/>
        <v>0</v>
      </c>
      <c r="E40" s="9">
        <v>0</v>
      </c>
      <c r="F40" s="9">
        <v>0</v>
      </c>
      <c r="G40" s="9">
        <f t="shared" si="1"/>
        <v>0</v>
      </c>
      <c r="H40" s="2">
        <v>4700</v>
      </c>
    </row>
    <row r="41" spans="1:8" ht="13.2" x14ac:dyDescent="0.25">
      <c r="A41" s="8" t="s">
        <v>35</v>
      </c>
      <c r="B41" s="9">
        <v>0</v>
      </c>
      <c r="C41" s="9">
        <v>0</v>
      </c>
      <c r="D41" s="9">
        <f t="shared" si="0"/>
        <v>0</v>
      </c>
      <c r="E41" s="9">
        <v>0</v>
      </c>
      <c r="F41" s="9">
        <v>0</v>
      </c>
      <c r="G41" s="9">
        <f t="shared" si="1"/>
        <v>0</v>
      </c>
      <c r="H41" s="2">
        <v>4800</v>
      </c>
    </row>
    <row r="42" spans="1:8" ht="13.2" x14ac:dyDescent="0.25">
      <c r="A42" s="8" t="s">
        <v>90</v>
      </c>
      <c r="B42" s="9">
        <v>0</v>
      </c>
      <c r="C42" s="9">
        <v>0</v>
      </c>
      <c r="D42" s="9">
        <f t="shared" si="0"/>
        <v>0</v>
      </c>
      <c r="E42" s="9">
        <v>0</v>
      </c>
      <c r="F42" s="9">
        <v>0</v>
      </c>
      <c r="G42" s="9">
        <f t="shared" si="1"/>
        <v>0</v>
      </c>
      <c r="H42" s="2">
        <v>4900</v>
      </c>
    </row>
    <row r="43" spans="1:8" ht="13.2" x14ac:dyDescent="0.25">
      <c r="A43" s="6" t="s">
        <v>125</v>
      </c>
      <c r="B43" s="10">
        <f>SUM(B44:B52)</f>
        <v>55691048.950000003</v>
      </c>
      <c r="C43" s="10">
        <f>SUM(C44:C52)</f>
        <v>35426277.039999999</v>
      </c>
      <c r="D43" s="10">
        <f t="shared" si="0"/>
        <v>91117325.99000001</v>
      </c>
      <c r="E43" s="10">
        <f>SUM(E44:E52)</f>
        <v>114600</v>
      </c>
      <c r="F43" s="10">
        <f>SUM(F44:F52)</f>
        <v>114600</v>
      </c>
      <c r="G43" s="10">
        <f t="shared" si="1"/>
        <v>91002725.99000001</v>
      </c>
      <c r="H43" s="3">
        <v>0</v>
      </c>
    </row>
    <row r="44" spans="1:8" ht="13.2" x14ac:dyDescent="0.25">
      <c r="A44" s="11" t="s">
        <v>91</v>
      </c>
      <c r="B44" s="9">
        <v>3511875</v>
      </c>
      <c r="C44" s="9">
        <v>1347000</v>
      </c>
      <c r="D44" s="9">
        <f t="shared" si="0"/>
        <v>4858875</v>
      </c>
      <c r="E44" s="9">
        <v>20840</v>
      </c>
      <c r="F44" s="9">
        <v>20840</v>
      </c>
      <c r="G44" s="9">
        <f t="shared" si="1"/>
        <v>4838035</v>
      </c>
      <c r="H44" s="2">
        <v>5100</v>
      </c>
    </row>
    <row r="45" spans="1:8" ht="13.2" x14ac:dyDescent="0.25">
      <c r="A45" s="8" t="s">
        <v>92</v>
      </c>
      <c r="B45" s="9">
        <v>3172379.7</v>
      </c>
      <c r="C45" s="9">
        <v>15000000</v>
      </c>
      <c r="D45" s="9">
        <f t="shared" si="0"/>
        <v>18172379.699999999</v>
      </c>
      <c r="E45" s="9">
        <v>0</v>
      </c>
      <c r="F45" s="9">
        <v>0</v>
      </c>
      <c r="G45" s="9">
        <f t="shared" si="1"/>
        <v>18172379.699999999</v>
      </c>
      <c r="H45" s="2">
        <v>5200</v>
      </c>
    </row>
    <row r="46" spans="1:8" ht="13.2" x14ac:dyDescent="0.25">
      <c r="A46" s="8" t="s">
        <v>93</v>
      </c>
      <c r="B46" s="9">
        <v>440875</v>
      </c>
      <c r="C46" s="9">
        <v>0</v>
      </c>
      <c r="D46" s="9">
        <f t="shared" si="0"/>
        <v>440875</v>
      </c>
      <c r="E46" s="9">
        <v>0</v>
      </c>
      <c r="F46" s="9">
        <v>0</v>
      </c>
      <c r="G46" s="9">
        <f t="shared" si="1"/>
        <v>440875</v>
      </c>
      <c r="H46" s="2">
        <v>5300</v>
      </c>
    </row>
    <row r="47" spans="1:8" ht="13.2" x14ac:dyDescent="0.25">
      <c r="A47" s="8" t="s">
        <v>94</v>
      </c>
      <c r="B47" s="9">
        <v>26157500</v>
      </c>
      <c r="C47" s="9">
        <v>4200000</v>
      </c>
      <c r="D47" s="9">
        <f t="shared" si="0"/>
        <v>30357500</v>
      </c>
      <c r="E47" s="9">
        <v>0</v>
      </c>
      <c r="F47" s="9">
        <v>0</v>
      </c>
      <c r="G47" s="9">
        <f t="shared" si="1"/>
        <v>30357500</v>
      </c>
      <c r="H47" s="2">
        <v>5400</v>
      </c>
    </row>
    <row r="48" spans="1:8" ht="13.2" x14ac:dyDescent="0.25">
      <c r="A48" s="8" t="s">
        <v>95</v>
      </c>
      <c r="B48" s="9">
        <v>5253709.25</v>
      </c>
      <c r="C48" s="9">
        <v>0</v>
      </c>
      <c r="D48" s="9">
        <f t="shared" si="0"/>
        <v>5253709.25</v>
      </c>
      <c r="E48" s="9">
        <v>0</v>
      </c>
      <c r="F48" s="9">
        <v>0</v>
      </c>
      <c r="G48" s="9">
        <f t="shared" si="1"/>
        <v>5253709.25</v>
      </c>
      <c r="H48" s="2">
        <v>5500</v>
      </c>
    </row>
    <row r="49" spans="1:8" ht="13.2" x14ac:dyDescent="0.25">
      <c r="A49" s="8" t="s">
        <v>96</v>
      </c>
      <c r="B49" s="9">
        <v>15532950</v>
      </c>
      <c r="C49" s="9">
        <v>10879277.039999999</v>
      </c>
      <c r="D49" s="9">
        <f t="shared" si="0"/>
        <v>26412227.039999999</v>
      </c>
      <c r="E49" s="9">
        <v>93760</v>
      </c>
      <c r="F49" s="9">
        <v>93760</v>
      </c>
      <c r="G49" s="9">
        <f t="shared" si="1"/>
        <v>26318467.039999999</v>
      </c>
      <c r="H49" s="2">
        <v>5600</v>
      </c>
    </row>
    <row r="50" spans="1:8" ht="13.2" x14ac:dyDescent="0.25">
      <c r="A50" s="8" t="s">
        <v>97</v>
      </c>
      <c r="B50" s="9">
        <v>0</v>
      </c>
      <c r="C50" s="9">
        <v>0</v>
      </c>
      <c r="D50" s="9">
        <f t="shared" si="0"/>
        <v>0</v>
      </c>
      <c r="E50" s="9">
        <v>0</v>
      </c>
      <c r="F50" s="9">
        <v>0</v>
      </c>
      <c r="G50" s="9">
        <f t="shared" si="1"/>
        <v>0</v>
      </c>
      <c r="H50" s="2">
        <v>5700</v>
      </c>
    </row>
    <row r="51" spans="1:8" ht="13.2" x14ac:dyDescent="0.25">
      <c r="A51" s="8" t="s">
        <v>98</v>
      </c>
      <c r="B51" s="9">
        <v>1000000</v>
      </c>
      <c r="C51" s="9">
        <v>4000000</v>
      </c>
      <c r="D51" s="9">
        <f t="shared" si="0"/>
        <v>5000000</v>
      </c>
      <c r="E51" s="9">
        <v>0</v>
      </c>
      <c r="F51" s="9">
        <v>0</v>
      </c>
      <c r="G51" s="9">
        <f t="shared" si="1"/>
        <v>5000000</v>
      </c>
      <c r="H51" s="2">
        <v>5800</v>
      </c>
    </row>
    <row r="52" spans="1:8" ht="13.2" x14ac:dyDescent="0.25">
      <c r="A52" s="8" t="s">
        <v>99</v>
      </c>
      <c r="B52" s="9">
        <v>621760</v>
      </c>
      <c r="C52" s="9">
        <v>0</v>
      </c>
      <c r="D52" s="9">
        <f t="shared" si="0"/>
        <v>621760</v>
      </c>
      <c r="E52" s="9">
        <v>0</v>
      </c>
      <c r="F52" s="9">
        <v>0</v>
      </c>
      <c r="G52" s="9">
        <f t="shared" si="1"/>
        <v>621760</v>
      </c>
      <c r="H52" s="2">
        <v>5900</v>
      </c>
    </row>
    <row r="53" spans="1:8" ht="13.2" x14ac:dyDescent="0.25">
      <c r="A53" s="6" t="s">
        <v>60</v>
      </c>
      <c r="B53" s="10">
        <f>SUM(B54:B56)</f>
        <v>79211657.310000002</v>
      </c>
      <c r="C53" s="10">
        <f>SUM(C54:C56)</f>
        <v>257702119.63</v>
      </c>
      <c r="D53" s="10">
        <f t="shared" si="0"/>
        <v>336913776.94</v>
      </c>
      <c r="E53" s="10">
        <f>SUM(E54:E56)</f>
        <v>98520245.579999998</v>
      </c>
      <c r="F53" s="10">
        <f>SUM(F54:F56)</f>
        <v>98520245.579999998</v>
      </c>
      <c r="G53" s="10">
        <f t="shared" si="1"/>
        <v>238393531.36000001</v>
      </c>
      <c r="H53" s="3">
        <v>0</v>
      </c>
    </row>
    <row r="54" spans="1:8" ht="13.2" x14ac:dyDescent="0.25">
      <c r="A54" s="8" t="s">
        <v>100</v>
      </c>
      <c r="B54" s="9">
        <v>79211657.310000002</v>
      </c>
      <c r="C54" s="9">
        <v>252971039.5</v>
      </c>
      <c r="D54" s="9">
        <f t="shared" si="0"/>
        <v>332182696.81</v>
      </c>
      <c r="E54" s="9">
        <v>93856592.329999998</v>
      </c>
      <c r="F54" s="9">
        <v>93856592.329999998</v>
      </c>
      <c r="G54" s="9">
        <f t="shared" si="1"/>
        <v>238326104.48000002</v>
      </c>
      <c r="H54" s="2">
        <v>6100</v>
      </c>
    </row>
    <row r="55" spans="1:8" ht="13.2" x14ac:dyDescent="0.25">
      <c r="A55" s="8" t="s">
        <v>101</v>
      </c>
      <c r="B55" s="9">
        <v>0</v>
      </c>
      <c r="C55" s="9">
        <v>4731080.13</v>
      </c>
      <c r="D55" s="9">
        <f t="shared" si="0"/>
        <v>4731080.13</v>
      </c>
      <c r="E55" s="9">
        <v>4663653.25</v>
      </c>
      <c r="F55" s="9">
        <v>4663653.25</v>
      </c>
      <c r="G55" s="9">
        <f t="shared" si="1"/>
        <v>67426.879999999888</v>
      </c>
      <c r="H55" s="2">
        <v>6200</v>
      </c>
    </row>
    <row r="56" spans="1:8" ht="13.2" x14ac:dyDescent="0.25">
      <c r="A56" s="8" t="s">
        <v>102</v>
      </c>
      <c r="B56" s="9">
        <v>0</v>
      </c>
      <c r="C56" s="9">
        <v>0</v>
      </c>
      <c r="D56" s="9">
        <f t="shared" si="0"/>
        <v>0</v>
      </c>
      <c r="E56" s="9">
        <v>0</v>
      </c>
      <c r="F56" s="9">
        <v>0</v>
      </c>
      <c r="G56" s="9">
        <f t="shared" si="1"/>
        <v>0</v>
      </c>
      <c r="H56" s="2">
        <v>6300</v>
      </c>
    </row>
    <row r="57" spans="1:8" ht="13.2" x14ac:dyDescent="0.25">
      <c r="A57" s="6" t="s">
        <v>126</v>
      </c>
      <c r="B57" s="10">
        <f>SUM(B58:B64)</f>
        <v>4791750</v>
      </c>
      <c r="C57" s="10">
        <f>SUM(C58:C64)</f>
        <v>85362996.340000004</v>
      </c>
      <c r="D57" s="10">
        <f t="shared" si="0"/>
        <v>90154746.340000004</v>
      </c>
      <c r="E57" s="10">
        <f>SUM(E58:E64)</f>
        <v>0</v>
      </c>
      <c r="F57" s="10">
        <f>SUM(F58:F64)</f>
        <v>0</v>
      </c>
      <c r="G57" s="10">
        <f t="shared" si="1"/>
        <v>90154746.340000004</v>
      </c>
      <c r="H57" s="3">
        <v>0</v>
      </c>
    </row>
    <row r="58" spans="1:8" ht="13.2" x14ac:dyDescent="0.25">
      <c r="A58" s="8" t="s">
        <v>103</v>
      </c>
      <c r="B58" s="9">
        <v>0</v>
      </c>
      <c r="C58" s="9">
        <v>0</v>
      </c>
      <c r="D58" s="9">
        <f t="shared" si="0"/>
        <v>0</v>
      </c>
      <c r="E58" s="9">
        <v>0</v>
      </c>
      <c r="F58" s="9">
        <v>0</v>
      </c>
      <c r="G58" s="9">
        <f t="shared" si="1"/>
        <v>0</v>
      </c>
      <c r="H58" s="2">
        <v>7100</v>
      </c>
    </row>
    <row r="59" spans="1:8" ht="13.2" x14ac:dyDescent="0.25">
      <c r="A59" s="8" t="s">
        <v>104</v>
      </c>
      <c r="B59" s="9">
        <v>0</v>
      </c>
      <c r="C59" s="9">
        <v>0</v>
      </c>
      <c r="D59" s="9">
        <f t="shared" si="0"/>
        <v>0</v>
      </c>
      <c r="E59" s="9">
        <v>0</v>
      </c>
      <c r="F59" s="9">
        <v>0</v>
      </c>
      <c r="G59" s="9">
        <f t="shared" si="1"/>
        <v>0</v>
      </c>
      <c r="H59" s="2">
        <v>7200</v>
      </c>
    </row>
    <row r="60" spans="1:8" ht="13.2" x14ac:dyDescent="0.25">
      <c r="A60" s="8" t="s">
        <v>105</v>
      </c>
      <c r="B60" s="9">
        <v>0</v>
      </c>
      <c r="C60" s="9">
        <v>0</v>
      </c>
      <c r="D60" s="9">
        <f t="shared" si="0"/>
        <v>0</v>
      </c>
      <c r="E60" s="9">
        <v>0</v>
      </c>
      <c r="F60" s="9">
        <v>0</v>
      </c>
      <c r="G60" s="9">
        <f t="shared" si="1"/>
        <v>0</v>
      </c>
      <c r="H60" s="2">
        <v>7300</v>
      </c>
    </row>
    <row r="61" spans="1:8" ht="13.2" x14ac:dyDescent="0.25">
      <c r="A61" s="8" t="s">
        <v>106</v>
      </c>
      <c r="B61" s="9">
        <v>0</v>
      </c>
      <c r="C61" s="9">
        <v>0</v>
      </c>
      <c r="D61" s="9">
        <f t="shared" si="0"/>
        <v>0</v>
      </c>
      <c r="E61" s="9">
        <v>0</v>
      </c>
      <c r="F61" s="9">
        <v>0</v>
      </c>
      <c r="G61" s="9">
        <f t="shared" si="1"/>
        <v>0</v>
      </c>
      <c r="H61" s="2">
        <v>7400</v>
      </c>
    </row>
    <row r="62" spans="1:8" ht="13.2" x14ac:dyDescent="0.25">
      <c r="A62" s="8" t="s">
        <v>107</v>
      </c>
      <c r="B62" s="9">
        <v>0</v>
      </c>
      <c r="C62" s="9">
        <v>0</v>
      </c>
      <c r="D62" s="9">
        <f t="shared" si="0"/>
        <v>0</v>
      </c>
      <c r="E62" s="9">
        <v>0</v>
      </c>
      <c r="F62" s="9">
        <v>0</v>
      </c>
      <c r="G62" s="9">
        <f t="shared" si="1"/>
        <v>0</v>
      </c>
      <c r="H62" s="2">
        <v>7500</v>
      </c>
    </row>
    <row r="63" spans="1:8" ht="13.2" x14ac:dyDescent="0.25">
      <c r="A63" s="8" t="s">
        <v>108</v>
      </c>
      <c r="B63" s="9">
        <v>0</v>
      </c>
      <c r="C63" s="9">
        <v>0</v>
      </c>
      <c r="D63" s="9">
        <f t="shared" si="0"/>
        <v>0</v>
      </c>
      <c r="E63" s="9">
        <v>0</v>
      </c>
      <c r="F63" s="9">
        <v>0</v>
      </c>
      <c r="G63" s="9">
        <f t="shared" si="1"/>
        <v>0</v>
      </c>
      <c r="H63" s="2">
        <v>7600</v>
      </c>
    </row>
    <row r="64" spans="1:8" ht="13.2" x14ac:dyDescent="0.25">
      <c r="A64" s="8" t="s">
        <v>109</v>
      </c>
      <c r="B64" s="9">
        <v>4791750</v>
      </c>
      <c r="C64" s="9">
        <v>85362996.340000004</v>
      </c>
      <c r="D64" s="9">
        <f t="shared" si="0"/>
        <v>90154746.340000004</v>
      </c>
      <c r="E64" s="9">
        <v>0</v>
      </c>
      <c r="F64" s="9">
        <v>0</v>
      </c>
      <c r="G64" s="9">
        <f t="shared" si="1"/>
        <v>90154746.340000004</v>
      </c>
      <c r="H64" s="2">
        <v>7900</v>
      </c>
    </row>
    <row r="65" spans="1:8" ht="13.2" x14ac:dyDescent="0.25">
      <c r="A65" s="6" t="s">
        <v>127</v>
      </c>
      <c r="B65" s="10">
        <f>SUM(B66:B68)</f>
        <v>0</v>
      </c>
      <c r="C65" s="10">
        <f>SUM(C66:C68)</f>
        <v>0</v>
      </c>
      <c r="D65" s="10">
        <f t="shared" si="0"/>
        <v>0</v>
      </c>
      <c r="E65" s="10">
        <f>SUM(E66:E68)</f>
        <v>0</v>
      </c>
      <c r="F65" s="10">
        <f>SUM(F66:F68)</f>
        <v>0</v>
      </c>
      <c r="G65" s="10">
        <f t="shared" si="1"/>
        <v>0</v>
      </c>
      <c r="H65" s="3">
        <v>0</v>
      </c>
    </row>
    <row r="66" spans="1:8" ht="13.2" x14ac:dyDescent="0.25">
      <c r="A66" s="8" t="s">
        <v>36</v>
      </c>
      <c r="B66" s="9">
        <v>0</v>
      </c>
      <c r="C66" s="9">
        <v>0</v>
      </c>
      <c r="D66" s="9">
        <f t="shared" si="0"/>
        <v>0</v>
      </c>
      <c r="E66" s="9">
        <v>0</v>
      </c>
      <c r="F66" s="9">
        <v>0</v>
      </c>
      <c r="G66" s="9">
        <f t="shared" si="1"/>
        <v>0</v>
      </c>
      <c r="H66" s="2">
        <v>8100</v>
      </c>
    </row>
    <row r="67" spans="1:8" ht="13.2" x14ac:dyDescent="0.25">
      <c r="A67" s="8" t="s">
        <v>37</v>
      </c>
      <c r="B67" s="9">
        <v>0</v>
      </c>
      <c r="C67" s="9">
        <v>0</v>
      </c>
      <c r="D67" s="9">
        <f t="shared" si="0"/>
        <v>0</v>
      </c>
      <c r="E67" s="9">
        <v>0</v>
      </c>
      <c r="F67" s="9">
        <v>0</v>
      </c>
      <c r="G67" s="9">
        <f t="shared" si="1"/>
        <v>0</v>
      </c>
      <c r="H67" s="2">
        <v>8300</v>
      </c>
    </row>
    <row r="68" spans="1:8" ht="13.2" x14ac:dyDescent="0.25">
      <c r="A68" s="8" t="s">
        <v>38</v>
      </c>
      <c r="B68" s="9">
        <v>0</v>
      </c>
      <c r="C68" s="9">
        <v>0</v>
      </c>
      <c r="D68" s="9">
        <f t="shared" si="0"/>
        <v>0</v>
      </c>
      <c r="E68" s="9">
        <v>0</v>
      </c>
      <c r="F68" s="9">
        <v>0</v>
      </c>
      <c r="G68" s="9">
        <f t="shared" si="1"/>
        <v>0</v>
      </c>
      <c r="H68" s="2">
        <v>8500</v>
      </c>
    </row>
    <row r="69" spans="1:8" ht="13.2" x14ac:dyDescent="0.25">
      <c r="A69" s="6" t="s">
        <v>61</v>
      </c>
      <c r="B69" s="10">
        <f>SUM(B70:B76)</f>
        <v>18272000.009999998</v>
      </c>
      <c r="C69" s="10">
        <f>SUM(C70:C76)</f>
        <v>0</v>
      </c>
      <c r="D69" s="10">
        <f t="shared" si="0"/>
        <v>18272000.009999998</v>
      </c>
      <c r="E69" s="10">
        <f>SUM(E70:E76)</f>
        <v>8175683.7200000007</v>
      </c>
      <c r="F69" s="10">
        <f>SUM(F70:F76)</f>
        <v>8175683.7200000007</v>
      </c>
      <c r="G69" s="10">
        <f t="shared" si="1"/>
        <v>10096316.289999997</v>
      </c>
      <c r="H69" s="3">
        <v>0</v>
      </c>
    </row>
    <row r="70" spans="1:8" ht="13.2" x14ac:dyDescent="0.25">
      <c r="A70" s="8" t="s">
        <v>110</v>
      </c>
      <c r="B70" s="9">
        <v>9500000.0099999998</v>
      </c>
      <c r="C70" s="9">
        <v>0</v>
      </c>
      <c r="D70" s="9">
        <f t="shared" ref="D70:D76" si="2">B70+C70</f>
        <v>9500000.0099999998</v>
      </c>
      <c r="E70" s="9">
        <v>4203473.28</v>
      </c>
      <c r="F70" s="9">
        <v>4203473.28</v>
      </c>
      <c r="G70" s="9">
        <f t="shared" ref="G70:G76" si="3">D70-E70</f>
        <v>5296526.7299999995</v>
      </c>
      <c r="H70" s="2">
        <v>9100</v>
      </c>
    </row>
    <row r="71" spans="1:8" ht="13.2" x14ac:dyDescent="0.25">
      <c r="A71" s="8" t="s">
        <v>111</v>
      </c>
      <c r="B71" s="9">
        <v>8772000</v>
      </c>
      <c r="C71" s="9">
        <v>0</v>
      </c>
      <c r="D71" s="9">
        <f t="shared" si="2"/>
        <v>8772000</v>
      </c>
      <c r="E71" s="9">
        <v>3972210.44</v>
      </c>
      <c r="F71" s="9">
        <v>3972210.44</v>
      </c>
      <c r="G71" s="9">
        <f t="shared" si="3"/>
        <v>4799789.5600000005</v>
      </c>
      <c r="H71" s="2">
        <v>9200</v>
      </c>
    </row>
    <row r="72" spans="1:8" ht="13.2" x14ac:dyDescent="0.25">
      <c r="A72" s="8" t="s">
        <v>112</v>
      </c>
      <c r="B72" s="9">
        <v>0</v>
      </c>
      <c r="C72" s="9">
        <v>0</v>
      </c>
      <c r="D72" s="9">
        <f t="shared" si="2"/>
        <v>0</v>
      </c>
      <c r="E72" s="9">
        <v>0</v>
      </c>
      <c r="F72" s="9">
        <v>0</v>
      </c>
      <c r="G72" s="9">
        <f t="shared" si="3"/>
        <v>0</v>
      </c>
      <c r="H72" s="2">
        <v>9300</v>
      </c>
    </row>
    <row r="73" spans="1:8" ht="13.2" x14ac:dyDescent="0.25">
      <c r="A73" s="8" t="s">
        <v>113</v>
      </c>
      <c r="B73" s="9">
        <v>0</v>
      </c>
      <c r="C73" s="9">
        <v>0</v>
      </c>
      <c r="D73" s="9">
        <f t="shared" si="2"/>
        <v>0</v>
      </c>
      <c r="E73" s="9">
        <v>0</v>
      </c>
      <c r="F73" s="9">
        <v>0</v>
      </c>
      <c r="G73" s="9">
        <f t="shared" si="3"/>
        <v>0</v>
      </c>
      <c r="H73" s="2">
        <v>9400</v>
      </c>
    </row>
    <row r="74" spans="1:8" ht="13.2" x14ac:dyDescent="0.25">
      <c r="A74" s="8" t="s">
        <v>114</v>
      </c>
      <c r="B74" s="9">
        <v>0</v>
      </c>
      <c r="C74" s="9">
        <v>0</v>
      </c>
      <c r="D74" s="9">
        <f t="shared" si="2"/>
        <v>0</v>
      </c>
      <c r="E74" s="9">
        <v>0</v>
      </c>
      <c r="F74" s="9">
        <v>0</v>
      </c>
      <c r="G74" s="9">
        <f t="shared" si="3"/>
        <v>0</v>
      </c>
      <c r="H74" s="2">
        <v>9500</v>
      </c>
    </row>
    <row r="75" spans="1:8" ht="13.2" x14ac:dyDescent="0.25">
      <c r="A75" s="8" t="s">
        <v>115</v>
      </c>
      <c r="B75" s="9">
        <v>0</v>
      </c>
      <c r="C75" s="9">
        <v>0</v>
      </c>
      <c r="D75" s="9">
        <f t="shared" si="2"/>
        <v>0</v>
      </c>
      <c r="E75" s="9">
        <v>0</v>
      </c>
      <c r="F75" s="9">
        <v>0</v>
      </c>
      <c r="G75" s="9">
        <f t="shared" si="3"/>
        <v>0</v>
      </c>
      <c r="H75" s="2">
        <v>9600</v>
      </c>
    </row>
    <row r="76" spans="1:8" ht="13.2" x14ac:dyDescent="0.25">
      <c r="A76" s="12" t="s">
        <v>116</v>
      </c>
      <c r="B76" s="13">
        <v>0</v>
      </c>
      <c r="C76" s="13">
        <v>0</v>
      </c>
      <c r="D76" s="13">
        <f t="shared" si="2"/>
        <v>0</v>
      </c>
      <c r="E76" s="13">
        <v>0</v>
      </c>
      <c r="F76" s="13">
        <v>0</v>
      </c>
      <c r="G76" s="13">
        <f t="shared" si="3"/>
        <v>0</v>
      </c>
      <c r="H76" s="2">
        <v>9900</v>
      </c>
    </row>
    <row r="77" spans="1:8" ht="13.2" x14ac:dyDescent="0.25">
      <c r="A77" s="14" t="s">
        <v>50</v>
      </c>
      <c r="B77" s="15">
        <f t="shared" ref="B77:G77" si="4">SUM(B5+B13+B23+B33+B43+B53+B57+B65+B69)</f>
        <v>876250277.58000016</v>
      </c>
      <c r="C77" s="15">
        <f t="shared" si="4"/>
        <v>467655780.64999998</v>
      </c>
      <c r="D77" s="15">
        <f t="shared" si="4"/>
        <v>1343906058.23</v>
      </c>
      <c r="E77" s="15">
        <f t="shared" si="4"/>
        <v>375429459.86000001</v>
      </c>
      <c r="F77" s="15">
        <f t="shared" si="4"/>
        <v>375418129.42000002</v>
      </c>
      <c r="G77" s="15">
        <f t="shared" si="4"/>
        <v>968476598.37</v>
      </c>
    </row>
    <row r="79" spans="1:8" x14ac:dyDescent="0.2">
      <c r="A79" s="1" t="s">
        <v>120</v>
      </c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31496062992125984" right="0.11811023622047245" top="0.35433070866141736" bottom="0.35433070866141736" header="0.31496062992125984" footer="0.31496062992125984"/>
  <pageSetup paperSize="141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showGridLines="0" zoomScaleNormal="100" workbookViewId="0">
      <selection activeCell="A2" sqref="A2:A4"/>
    </sheetView>
  </sheetViews>
  <sheetFormatPr baseColWidth="10" defaultColWidth="12" defaultRowHeight="10.199999999999999" x14ac:dyDescent="0.2"/>
  <cols>
    <col min="1" max="1" width="45" style="1" customWidth="1"/>
    <col min="2" max="3" width="18.28515625" style="1" customWidth="1"/>
    <col min="4" max="4" width="21.85546875" style="1" customWidth="1"/>
    <col min="5" max="7" width="18.28515625" style="1" customWidth="1"/>
    <col min="8" max="16384" width="12" style="1"/>
  </cols>
  <sheetData>
    <row r="1" spans="1:7" ht="50.1" customHeight="1" x14ac:dyDescent="0.2">
      <c r="A1" s="37" t="s">
        <v>130</v>
      </c>
      <c r="B1" s="35"/>
      <c r="C1" s="35"/>
      <c r="D1" s="35"/>
      <c r="E1" s="35"/>
      <c r="F1" s="35"/>
      <c r="G1" s="36"/>
    </row>
    <row r="2" spans="1:7" ht="13.2" x14ac:dyDescent="0.2">
      <c r="A2" s="40"/>
      <c r="B2" s="37" t="s">
        <v>57</v>
      </c>
      <c r="C2" s="35"/>
      <c r="D2" s="35"/>
      <c r="E2" s="35"/>
      <c r="F2" s="36"/>
      <c r="G2" s="38" t="s">
        <v>56</v>
      </c>
    </row>
    <row r="3" spans="1:7" ht="24.9" customHeight="1" x14ac:dyDescent="0.2">
      <c r="A3" s="41"/>
      <c r="B3" s="4" t="s">
        <v>52</v>
      </c>
      <c r="C3" s="4" t="s">
        <v>117</v>
      </c>
      <c r="D3" s="4" t="s">
        <v>53</v>
      </c>
      <c r="E3" s="4" t="s">
        <v>54</v>
      </c>
      <c r="F3" s="4" t="s">
        <v>55</v>
      </c>
      <c r="G3" s="39"/>
    </row>
    <row r="4" spans="1:7" ht="13.2" x14ac:dyDescent="0.2">
      <c r="A4" s="42"/>
      <c r="B4" s="5">
        <v>1</v>
      </c>
      <c r="C4" s="5">
        <v>2</v>
      </c>
      <c r="D4" s="5" t="s">
        <v>118</v>
      </c>
      <c r="E4" s="5">
        <v>4</v>
      </c>
      <c r="F4" s="5">
        <v>5</v>
      </c>
      <c r="G4" s="5" t="s">
        <v>119</v>
      </c>
    </row>
    <row r="5" spans="1:7" ht="13.2" x14ac:dyDescent="0.25">
      <c r="A5" s="16" t="s">
        <v>0</v>
      </c>
      <c r="B5" s="9">
        <v>726055821.30999994</v>
      </c>
      <c r="C5" s="9">
        <v>170399865.27000001</v>
      </c>
      <c r="D5" s="9">
        <f>B5+C5</f>
        <v>896455686.57999992</v>
      </c>
      <c r="E5" s="9">
        <v>272591141</v>
      </c>
      <c r="F5" s="9">
        <v>272579810.56</v>
      </c>
      <c r="G5" s="9">
        <f>D5-E5</f>
        <v>623864545.57999992</v>
      </c>
    </row>
    <row r="6" spans="1:7" ht="13.2" x14ac:dyDescent="0.25">
      <c r="A6" s="16" t="s">
        <v>1</v>
      </c>
      <c r="B6" s="9">
        <v>140694456.25999999</v>
      </c>
      <c r="C6" s="9">
        <v>297255915.38</v>
      </c>
      <c r="D6" s="9">
        <f>B6+C6</f>
        <v>437950371.63999999</v>
      </c>
      <c r="E6" s="9">
        <v>98634845.579999998</v>
      </c>
      <c r="F6" s="9">
        <v>98634845.579999998</v>
      </c>
      <c r="G6" s="9">
        <f>D6-E6</f>
        <v>339315526.06</v>
      </c>
    </row>
    <row r="7" spans="1:7" ht="13.2" x14ac:dyDescent="0.25">
      <c r="A7" s="16" t="s">
        <v>2</v>
      </c>
      <c r="B7" s="9">
        <v>9500000.0099999998</v>
      </c>
      <c r="C7" s="9">
        <v>0</v>
      </c>
      <c r="D7" s="9">
        <f>B7+C7</f>
        <v>9500000.0099999998</v>
      </c>
      <c r="E7" s="9">
        <v>4203473.28</v>
      </c>
      <c r="F7" s="9">
        <v>4203473.28</v>
      </c>
      <c r="G7" s="9">
        <f>D7-E7</f>
        <v>5296526.7299999995</v>
      </c>
    </row>
    <row r="8" spans="1:7" ht="13.2" x14ac:dyDescent="0.25">
      <c r="A8" s="16" t="s">
        <v>39</v>
      </c>
      <c r="B8" s="9">
        <v>0</v>
      </c>
      <c r="C8" s="9">
        <v>0</v>
      </c>
      <c r="D8" s="9">
        <f>B8+C8</f>
        <v>0</v>
      </c>
      <c r="E8" s="9">
        <v>0</v>
      </c>
      <c r="F8" s="9">
        <v>0</v>
      </c>
      <c r="G8" s="9">
        <f>D8-E8</f>
        <v>0</v>
      </c>
    </row>
    <row r="9" spans="1:7" ht="13.2" x14ac:dyDescent="0.25">
      <c r="A9" s="17" t="s">
        <v>36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D9-E9</f>
        <v>0</v>
      </c>
    </row>
    <row r="10" spans="1:7" ht="13.2" x14ac:dyDescent="0.25">
      <c r="A10" s="14" t="s">
        <v>50</v>
      </c>
      <c r="B10" s="15">
        <f t="shared" ref="B10:G10" si="0">SUM(B5+B6+B7+B8+B9)</f>
        <v>876250277.57999992</v>
      </c>
      <c r="C10" s="15">
        <f t="shared" si="0"/>
        <v>467655780.64999998</v>
      </c>
      <c r="D10" s="15">
        <f t="shared" si="0"/>
        <v>1343906058.2299998</v>
      </c>
      <c r="E10" s="15">
        <f t="shared" si="0"/>
        <v>375429459.85999995</v>
      </c>
      <c r="F10" s="15">
        <f t="shared" si="0"/>
        <v>375418129.41999996</v>
      </c>
      <c r="G10" s="15">
        <f t="shared" si="0"/>
        <v>968476598.36999989</v>
      </c>
    </row>
    <row r="22" ht="12.6" customHeight="1" x14ac:dyDescent="0.2"/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6"/>
  <sheetViews>
    <sheetView showGridLines="0" tabSelected="1" workbookViewId="0">
      <selection activeCell="A2" sqref="A2:A4"/>
    </sheetView>
  </sheetViews>
  <sheetFormatPr baseColWidth="10" defaultColWidth="12" defaultRowHeight="10.199999999999999" x14ac:dyDescent="0.2"/>
  <cols>
    <col min="1" max="1" width="58.42578125" style="1" customWidth="1"/>
    <col min="2" max="2" width="18.28515625" style="1" customWidth="1"/>
    <col min="3" max="3" width="17.85546875" style="1" customWidth="1"/>
    <col min="4" max="4" width="20" style="1" customWidth="1"/>
    <col min="5" max="5" width="19.140625" style="1" customWidth="1"/>
    <col min="6" max="7" width="18.28515625" style="1" customWidth="1"/>
    <col min="8" max="16384" width="12" style="1"/>
  </cols>
  <sheetData>
    <row r="1" spans="1:7" ht="55.2" customHeight="1" thickBot="1" x14ac:dyDescent="0.25">
      <c r="A1" s="47" t="s">
        <v>163</v>
      </c>
      <c r="B1" s="48"/>
      <c r="C1" s="48"/>
      <c r="D1" s="48"/>
      <c r="E1" s="48"/>
      <c r="F1" s="48"/>
      <c r="G1" s="49"/>
    </row>
    <row r="2" spans="1:7" ht="13.8" thickBot="1" x14ac:dyDescent="0.25">
      <c r="A2" s="50" t="s">
        <v>51</v>
      </c>
      <c r="B2" s="43" t="s">
        <v>57</v>
      </c>
      <c r="C2" s="44"/>
      <c r="D2" s="43"/>
      <c r="E2" s="43"/>
      <c r="F2" s="43"/>
      <c r="G2" s="45" t="s">
        <v>56</v>
      </c>
    </row>
    <row r="3" spans="1:7" ht="24.9" customHeight="1" thickBot="1" x14ac:dyDescent="0.25">
      <c r="A3" s="51"/>
      <c r="B3" s="28" t="s">
        <v>52</v>
      </c>
      <c r="C3" s="29" t="s">
        <v>117</v>
      </c>
      <c r="D3" s="28" t="s">
        <v>53</v>
      </c>
      <c r="E3" s="28" t="s">
        <v>54</v>
      </c>
      <c r="F3" s="31" t="s">
        <v>55</v>
      </c>
      <c r="G3" s="46"/>
    </row>
    <row r="4" spans="1:7" ht="13.8" thickBot="1" x14ac:dyDescent="0.25">
      <c r="A4" s="52"/>
      <c r="B4" s="27">
        <v>1</v>
      </c>
      <c r="C4" s="26">
        <v>2</v>
      </c>
      <c r="D4" s="30" t="s">
        <v>118</v>
      </c>
      <c r="E4" s="30">
        <v>4</v>
      </c>
      <c r="F4" s="30">
        <v>5</v>
      </c>
      <c r="G4" s="32" t="s">
        <v>119</v>
      </c>
    </row>
    <row r="5" spans="1:7" ht="13.2" x14ac:dyDescent="0.2">
      <c r="A5" s="24"/>
      <c r="B5" s="25"/>
      <c r="C5" s="25"/>
      <c r="D5" s="25"/>
      <c r="E5" s="25"/>
      <c r="F5" s="25"/>
      <c r="G5" s="25"/>
    </row>
    <row r="6" spans="1:7" ht="13.2" x14ac:dyDescent="0.25">
      <c r="A6" s="18" t="s">
        <v>131</v>
      </c>
      <c r="B6" s="9">
        <v>16057703.449999999</v>
      </c>
      <c r="C6" s="9">
        <v>0</v>
      </c>
      <c r="D6" s="9">
        <f>B6+C6</f>
        <v>16057703.449999999</v>
      </c>
      <c r="E6" s="9">
        <v>6729118.3300000001</v>
      </c>
      <c r="F6" s="9">
        <v>6729118.3200000003</v>
      </c>
      <c r="G6" s="9">
        <f>D6-E6</f>
        <v>9328585.1199999992</v>
      </c>
    </row>
    <row r="7" spans="1:7" ht="13.2" x14ac:dyDescent="0.25">
      <c r="A7" s="18" t="s">
        <v>132</v>
      </c>
      <c r="B7" s="9">
        <v>27749063.43</v>
      </c>
      <c r="C7" s="9">
        <v>23957145</v>
      </c>
      <c r="D7" s="9">
        <f t="shared" ref="D7:D12" si="0">B7+C7</f>
        <v>51706208.43</v>
      </c>
      <c r="E7" s="9">
        <v>9800031.1799999997</v>
      </c>
      <c r="F7" s="9">
        <v>9800031.1899999995</v>
      </c>
      <c r="G7" s="9">
        <f t="shared" ref="G7:G12" si="1">D7-E7</f>
        <v>41906177.25</v>
      </c>
    </row>
    <row r="8" spans="1:7" ht="13.2" x14ac:dyDescent="0.25">
      <c r="A8" s="18" t="s">
        <v>133</v>
      </c>
      <c r="B8" s="9">
        <v>18438068.059999999</v>
      </c>
      <c r="C8" s="9">
        <v>0</v>
      </c>
      <c r="D8" s="9">
        <f t="shared" si="0"/>
        <v>18438068.059999999</v>
      </c>
      <c r="E8" s="9">
        <v>6401232.9900000002</v>
      </c>
      <c r="F8" s="9">
        <v>6401232.9800000004</v>
      </c>
      <c r="G8" s="9">
        <f t="shared" si="1"/>
        <v>12036835.069999998</v>
      </c>
    </row>
    <row r="9" spans="1:7" ht="13.2" x14ac:dyDescent="0.25">
      <c r="A9" s="18" t="s">
        <v>134</v>
      </c>
      <c r="B9" s="9">
        <v>7505905.4100000001</v>
      </c>
      <c r="C9" s="9">
        <v>-30000</v>
      </c>
      <c r="D9" s="9">
        <f t="shared" si="0"/>
        <v>7475905.4100000001</v>
      </c>
      <c r="E9" s="9">
        <v>2676632.25</v>
      </c>
      <c r="F9" s="9">
        <v>2676632.25</v>
      </c>
      <c r="G9" s="9">
        <f t="shared" si="1"/>
        <v>4799273.16</v>
      </c>
    </row>
    <row r="10" spans="1:7" ht="13.2" x14ac:dyDescent="0.25">
      <c r="A10" s="18" t="s">
        <v>135</v>
      </c>
      <c r="B10" s="9">
        <v>15395495.27</v>
      </c>
      <c r="C10" s="9">
        <v>0</v>
      </c>
      <c r="D10" s="9">
        <f t="shared" si="0"/>
        <v>15395495.27</v>
      </c>
      <c r="E10" s="9">
        <v>2739351.97</v>
      </c>
      <c r="F10" s="9">
        <v>2739351.97</v>
      </c>
      <c r="G10" s="9">
        <f t="shared" si="1"/>
        <v>12656143.299999999</v>
      </c>
    </row>
    <row r="11" spans="1:7" ht="13.2" x14ac:dyDescent="0.25">
      <c r="A11" s="18" t="s">
        <v>136</v>
      </c>
      <c r="B11" s="9">
        <v>891738.76</v>
      </c>
      <c r="C11" s="9">
        <v>0</v>
      </c>
      <c r="D11" s="9">
        <f t="shared" si="0"/>
        <v>891738.76</v>
      </c>
      <c r="E11" s="9">
        <v>351402.17</v>
      </c>
      <c r="F11" s="9">
        <v>351402.17</v>
      </c>
      <c r="G11" s="9">
        <f t="shared" si="1"/>
        <v>540336.59000000008</v>
      </c>
    </row>
    <row r="12" spans="1:7" ht="13.2" x14ac:dyDescent="0.25">
      <c r="A12" s="18" t="s">
        <v>137</v>
      </c>
      <c r="B12" s="9">
        <v>60950042.640000001</v>
      </c>
      <c r="C12" s="9">
        <v>84484996.340000004</v>
      </c>
      <c r="D12" s="9">
        <f t="shared" si="0"/>
        <v>145435038.98000002</v>
      </c>
      <c r="E12" s="9">
        <v>21920247.210000001</v>
      </c>
      <c r="F12" s="9">
        <v>21920247.210000001</v>
      </c>
      <c r="G12" s="9">
        <f t="shared" si="1"/>
        <v>123514791.77000001</v>
      </c>
    </row>
    <row r="13" spans="1:7" ht="13.2" x14ac:dyDescent="0.25">
      <c r="A13" s="18" t="s">
        <v>138</v>
      </c>
      <c r="B13" s="9">
        <v>4273598.8</v>
      </c>
      <c r="C13" s="9">
        <v>0</v>
      </c>
      <c r="D13" s="9">
        <f t="shared" ref="D13" si="2">B13+C13</f>
        <v>4273598.8</v>
      </c>
      <c r="E13" s="9">
        <v>1770914.13</v>
      </c>
      <c r="F13" s="9">
        <v>1770914.13</v>
      </c>
      <c r="G13" s="9">
        <f t="shared" ref="G13" si="3">D13-E13</f>
        <v>2502684.67</v>
      </c>
    </row>
    <row r="14" spans="1:7" ht="13.2" x14ac:dyDescent="0.25">
      <c r="A14" s="18" t="s">
        <v>139</v>
      </c>
      <c r="B14" s="9">
        <v>127598922.01000001</v>
      </c>
      <c r="C14" s="9">
        <v>16794675.210000001</v>
      </c>
      <c r="D14" s="9">
        <f t="shared" ref="D14" si="4">B14+C14</f>
        <v>144393597.22</v>
      </c>
      <c r="E14" s="9">
        <v>32262319.02</v>
      </c>
      <c r="F14" s="9">
        <v>32262319.02</v>
      </c>
      <c r="G14" s="9">
        <f t="shared" ref="G14" si="5">D14-E14</f>
        <v>112131278.2</v>
      </c>
    </row>
    <row r="15" spans="1:7" ht="13.2" x14ac:dyDescent="0.25">
      <c r="A15" s="18" t="s">
        <v>140</v>
      </c>
      <c r="B15" s="9">
        <v>13800998.869999999</v>
      </c>
      <c r="C15" s="9">
        <v>7569664.5099999998</v>
      </c>
      <c r="D15" s="9">
        <f t="shared" ref="D15" si="6">B15+C15</f>
        <v>21370663.379999999</v>
      </c>
      <c r="E15" s="9">
        <v>3086727.38</v>
      </c>
      <c r="F15" s="9">
        <v>3086727.38</v>
      </c>
      <c r="G15" s="9">
        <f t="shared" ref="G15" si="7">D15-E15</f>
        <v>18283936</v>
      </c>
    </row>
    <row r="16" spans="1:7" ht="13.2" x14ac:dyDescent="0.25">
      <c r="A16" s="18" t="s">
        <v>141</v>
      </c>
      <c r="B16" s="9">
        <v>40391014.829999998</v>
      </c>
      <c r="C16" s="9">
        <v>5906480.8600000003</v>
      </c>
      <c r="D16" s="9">
        <f t="shared" ref="D16" si="8">B16+C16</f>
        <v>46297495.689999998</v>
      </c>
      <c r="E16" s="9">
        <v>13661733.189999999</v>
      </c>
      <c r="F16" s="9">
        <v>13651061.199999999</v>
      </c>
      <c r="G16" s="9">
        <f t="shared" ref="G16" si="9">D16-E16</f>
        <v>32635762.5</v>
      </c>
    </row>
    <row r="17" spans="1:7" ht="13.2" x14ac:dyDescent="0.25">
      <c r="A17" s="18" t="s">
        <v>142</v>
      </c>
      <c r="B17" s="9">
        <v>11463764.380000001</v>
      </c>
      <c r="C17" s="9">
        <v>0</v>
      </c>
      <c r="D17" s="9">
        <f t="shared" ref="D17" si="10">B17+C17</f>
        <v>11463764.380000001</v>
      </c>
      <c r="E17" s="9">
        <v>4323909.3600000003</v>
      </c>
      <c r="F17" s="9">
        <v>4323909.3600000003</v>
      </c>
      <c r="G17" s="9">
        <f t="shared" ref="G17" si="11">D17-E17</f>
        <v>7139855.0200000005</v>
      </c>
    </row>
    <row r="18" spans="1:7" ht="13.2" x14ac:dyDescent="0.25">
      <c r="A18" s="18" t="s">
        <v>143</v>
      </c>
      <c r="B18" s="9">
        <v>56034606.340000004</v>
      </c>
      <c r="C18" s="9">
        <v>6024745.2599999998</v>
      </c>
      <c r="D18" s="9">
        <f t="shared" ref="D18" si="12">B18+C18</f>
        <v>62059351.600000001</v>
      </c>
      <c r="E18" s="9">
        <v>15741320.26</v>
      </c>
      <c r="F18" s="9">
        <v>15741320.26</v>
      </c>
      <c r="G18" s="9">
        <f t="shared" ref="G18" si="13">D18-E18</f>
        <v>46318031.340000004</v>
      </c>
    </row>
    <row r="19" spans="1:7" ht="13.2" x14ac:dyDescent="0.25">
      <c r="A19" s="18" t="s">
        <v>144</v>
      </c>
      <c r="B19" s="9">
        <v>17491613.890000001</v>
      </c>
      <c r="C19" s="9">
        <v>30000</v>
      </c>
      <c r="D19" s="9">
        <f t="shared" ref="D19" si="14">B19+C19</f>
        <v>17521613.890000001</v>
      </c>
      <c r="E19" s="9">
        <v>6395673.5999999996</v>
      </c>
      <c r="F19" s="9">
        <v>6395673.5999999996</v>
      </c>
      <c r="G19" s="9">
        <f t="shared" ref="G19" si="15">D19-E19</f>
        <v>11125940.290000001</v>
      </c>
    </row>
    <row r="20" spans="1:7" ht="13.2" x14ac:dyDescent="0.25">
      <c r="A20" s="18" t="s">
        <v>145</v>
      </c>
      <c r="B20" s="9">
        <v>35872150.140000001</v>
      </c>
      <c r="C20" s="9">
        <v>0</v>
      </c>
      <c r="D20" s="9">
        <f t="shared" ref="D20" si="16">B20+C20</f>
        <v>35872150.140000001</v>
      </c>
      <c r="E20" s="9">
        <v>8731205.9800000004</v>
      </c>
      <c r="F20" s="9">
        <v>8731205.9800000004</v>
      </c>
      <c r="G20" s="9">
        <f t="shared" ref="G20" si="17">D20-E20</f>
        <v>27140944.16</v>
      </c>
    </row>
    <row r="21" spans="1:7" ht="13.2" x14ac:dyDescent="0.25">
      <c r="A21" s="18" t="s">
        <v>146</v>
      </c>
      <c r="B21" s="9">
        <v>22912491.309999999</v>
      </c>
      <c r="C21" s="9">
        <v>10677599.800000001</v>
      </c>
      <c r="D21" s="9">
        <f t="shared" ref="D21" si="18">B21+C21</f>
        <v>33590091.109999999</v>
      </c>
      <c r="E21" s="9">
        <v>14752625.880000001</v>
      </c>
      <c r="F21" s="9">
        <v>14751967.439999999</v>
      </c>
      <c r="G21" s="9">
        <f t="shared" ref="G21" si="19">D21-E21</f>
        <v>18837465.229999997</v>
      </c>
    </row>
    <row r="22" spans="1:7" ht="13.2" x14ac:dyDescent="0.25">
      <c r="A22" s="18" t="s">
        <v>147</v>
      </c>
      <c r="B22" s="9">
        <v>8254880.5199999996</v>
      </c>
      <c r="C22" s="9">
        <v>0</v>
      </c>
      <c r="D22" s="9">
        <f t="shared" ref="D22" si="20">B22+C22</f>
        <v>8254880.5199999996</v>
      </c>
      <c r="E22" s="9">
        <v>1227553.45</v>
      </c>
      <c r="F22" s="9">
        <v>1227553.45</v>
      </c>
      <c r="G22" s="9">
        <f t="shared" ref="G22" si="21">D22-E22</f>
        <v>7027327.0699999994</v>
      </c>
    </row>
    <row r="23" spans="1:7" ht="13.2" x14ac:dyDescent="0.25">
      <c r="A23" s="18" t="s">
        <v>148</v>
      </c>
      <c r="B23" s="9">
        <v>110333830.22</v>
      </c>
      <c r="C23" s="9">
        <v>286409330.44</v>
      </c>
      <c r="D23" s="9">
        <f t="shared" ref="D23" si="22">B23+C23</f>
        <v>396743160.65999997</v>
      </c>
      <c r="E23" s="9">
        <v>115076181.79000001</v>
      </c>
      <c r="F23" s="9">
        <v>115076181.8</v>
      </c>
      <c r="G23" s="9">
        <f t="shared" ref="G23" si="23">D23-E23</f>
        <v>281666978.86999995</v>
      </c>
    </row>
    <row r="24" spans="1:7" ht="13.2" x14ac:dyDescent="0.25">
      <c r="A24" s="18" t="s">
        <v>149</v>
      </c>
      <c r="B24" s="9">
        <v>9431777.1199999992</v>
      </c>
      <c r="C24" s="9">
        <v>500000</v>
      </c>
      <c r="D24" s="9">
        <f t="shared" ref="D24" si="24">B24+C24</f>
        <v>9931777.1199999992</v>
      </c>
      <c r="E24" s="9">
        <v>3032846.32</v>
      </c>
      <c r="F24" s="9">
        <v>3032846.32</v>
      </c>
      <c r="G24" s="9">
        <f t="shared" ref="G24" si="25">D24-E24</f>
        <v>6898930.7999999989</v>
      </c>
    </row>
    <row r="25" spans="1:7" ht="13.2" x14ac:dyDescent="0.25">
      <c r="A25" s="18" t="s">
        <v>150</v>
      </c>
      <c r="B25" s="9">
        <v>14970246.380000001</v>
      </c>
      <c r="C25" s="9">
        <v>0</v>
      </c>
      <c r="D25" s="9">
        <f t="shared" ref="D25" si="26">B25+C25</f>
        <v>14970246.380000001</v>
      </c>
      <c r="E25" s="9">
        <v>3958489.45</v>
      </c>
      <c r="F25" s="9">
        <v>3958489.45</v>
      </c>
      <c r="G25" s="9">
        <f t="shared" ref="G25" si="27">D25-E25</f>
        <v>11011756.93</v>
      </c>
    </row>
    <row r="26" spans="1:7" ht="13.2" x14ac:dyDescent="0.25">
      <c r="A26" s="18" t="s">
        <v>151</v>
      </c>
      <c r="B26" s="9">
        <v>23517924.239999998</v>
      </c>
      <c r="C26" s="9">
        <v>0</v>
      </c>
      <c r="D26" s="9">
        <f t="shared" ref="D26" si="28">B26+C26</f>
        <v>23517924.239999998</v>
      </c>
      <c r="E26" s="9">
        <v>17206122.859999999</v>
      </c>
      <c r="F26" s="9">
        <v>17206122.859999999</v>
      </c>
      <c r="G26" s="9">
        <f t="shared" ref="G26" si="29">D26-E26</f>
        <v>6311801.379999999</v>
      </c>
    </row>
    <row r="27" spans="1:7" ht="13.2" x14ac:dyDescent="0.25">
      <c r="A27" s="18" t="s">
        <v>152</v>
      </c>
      <c r="B27" s="9">
        <v>20234804.690000001</v>
      </c>
      <c r="C27" s="9">
        <v>0</v>
      </c>
      <c r="D27" s="9">
        <f t="shared" ref="D27" si="30">B27+C27</f>
        <v>20234804.690000001</v>
      </c>
      <c r="E27" s="9">
        <v>5927433.9900000002</v>
      </c>
      <c r="F27" s="9">
        <v>5927433.9800000004</v>
      </c>
      <c r="G27" s="9">
        <f t="shared" ref="G27" si="31">D27-E27</f>
        <v>14307370.700000001</v>
      </c>
    </row>
    <row r="28" spans="1:7" ht="13.2" x14ac:dyDescent="0.25">
      <c r="A28" s="18" t="s">
        <v>153</v>
      </c>
      <c r="B28" s="9">
        <v>19095260.829999998</v>
      </c>
      <c r="C28" s="9">
        <v>120000</v>
      </c>
      <c r="D28" s="9">
        <f t="shared" ref="D28" si="32">B28+C28</f>
        <v>19215260.829999998</v>
      </c>
      <c r="E28" s="9">
        <v>8263902.1299999999</v>
      </c>
      <c r="F28" s="9">
        <v>8263902.1299999999</v>
      </c>
      <c r="G28" s="9">
        <f t="shared" ref="G28" si="33">D28-E28</f>
        <v>10951358.699999999</v>
      </c>
    </row>
    <row r="29" spans="1:7" ht="13.2" x14ac:dyDescent="0.25">
      <c r="A29" s="18" t="s">
        <v>154</v>
      </c>
      <c r="B29" s="9">
        <v>10960933.710000001</v>
      </c>
      <c r="C29" s="9">
        <v>0</v>
      </c>
      <c r="D29" s="9">
        <f t="shared" ref="D29" si="34">B29+C29</f>
        <v>10960933.710000001</v>
      </c>
      <c r="E29" s="9">
        <v>2704626.13</v>
      </c>
      <c r="F29" s="9">
        <v>2704626.13</v>
      </c>
      <c r="G29" s="9">
        <f t="shared" ref="G29" si="35">D29-E29</f>
        <v>8256307.580000001</v>
      </c>
    </row>
    <row r="30" spans="1:7" ht="13.2" x14ac:dyDescent="0.25">
      <c r="A30" s="18" t="s">
        <v>155</v>
      </c>
      <c r="B30" s="9">
        <v>34461467.549999997</v>
      </c>
      <c r="C30" s="9">
        <v>21600</v>
      </c>
      <c r="D30" s="9">
        <f t="shared" ref="D30" si="36">B30+C30</f>
        <v>34483067.549999997</v>
      </c>
      <c r="E30" s="9">
        <v>8038316.79</v>
      </c>
      <c r="F30" s="9">
        <v>8038316.79</v>
      </c>
      <c r="G30" s="9">
        <f t="shared" ref="G30" si="37">D30-E30</f>
        <v>26444750.759999998</v>
      </c>
    </row>
    <row r="31" spans="1:7" ht="13.2" x14ac:dyDescent="0.25">
      <c r="A31" s="18" t="s">
        <v>156</v>
      </c>
      <c r="B31" s="9">
        <v>11302303.289999999</v>
      </c>
      <c r="C31" s="9">
        <v>0</v>
      </c>
      <c r="D31" s="9">
        <f t="shared" ref="D31" si="38">B31+C31</f>
        <v>11302303.289999999</v>
      </c>
      <c r="E31" s="9">
        <v>2983994.1</v>
      </c>
      <c r="F31" s="9">
        <v>2983994.1</v>
      </c>
      <c r="G31" s="9">
        <f t="shared" ref="G31" si="39">D31-E31</f>
        <v>8318309.1899999995</v>
      </c>
    </row>
    <row r="32" spans="1:7" ht="13.2" x14ac:dyDescent="0.25">
      <c r="A32" s="18" t="s">
        <v>157</v>
      </c>
      <c r="B32" s="9">
        <v>43808502.609999999</v>
      </c>
      <c r="C32" s="9">
        <v>20000000</v>
      </c>
      <c r="D32" s="9">
        <f t="shared" ref="D32" si="40">B32+C32</f>
        <v>63808502.609999999</v>
      </c>
      <c r="E32" s="9">
        <v>12507211.449999999</v>
      </c>
      <c r="F32" s="9">
        <v>12507211.449999999</v>
      </c>
      <c r="G32" s="9">
        <f t="shared" ref="G32" si="41">D32-E32</f>
        <v>51301291.159999996</v>
      </c>
    </row>
    <row r="33" spans="1:7" ht="13.2" x14ac:dyDescent="0.25">
      <c r="A33" s="18" t="s">
        <v>158</v>
      </c>
      <c r="B33" s="9">
        <v>22325279.960000001</v>
      </c>
      <c r="C33" s="9">
        <v>5189543.2300000004</v>
      </c>
      <c r="D33" s="9">
        <f t="shared" ref="D33" si="42">B33+C33</f>
        <v>27514823.190000001</v>
      </c>
      <c r="E33" s="9">
        <v>6010471.0099999998</v>
      </c>
      <c r="F33" s="9">
        <v>6010471.0099999998</v>
      </c>
      <c r="G33" s="9">
        <f t="shared" ref="G33" si="43">D33-E33</f>
        <v>21504352.18</v>
      </c>
    </row>
    <row r="34" spans="1:7" ht="13.2" x14ac:dyDescent="0.25">
      <c r="A34" s="18" t="s">
        <v>159</v>
      </c>
      <c r="B34" s="9">
        <v>54183480.700000003</v>
      </c>
      <c r="C34" s="9">
        <v>0</v>
      </c>
      <c r="D34" s="9">
        <f t="shared" ref="D34" si="44">B34+C34</f>
        <v>54183480.700000003</v>
      </c>
      <c r="E34" s="9">
        <v>25397521.309999999</v>
      </c>
      <c r="F34" s="9">
        <v>25397521.309999999</v>
      </c>
      <c r="G34" s="9">
        <f t="shared" ref="G34" si="45">D34-E34</f>
        <v>28785959.390000004</v>
      </c>
    </row>
    <row r="35" spans="1:7" ht="13.2" x14ac:dyDescent="0.25">
      <c r="A35" s="18" t="s">
        <v>160</v>
      </c>
      <c r="B35" s="9">
        <v>4884908.17</v>
      </c>
      <c r="C35" s="9">
        <v>0</v>
      </c>
      <c r="D35" s="9">
        <f t="shared" ref="D35" si="46">B35+C35</f>
        <v>4884908.17</v>
      </c>
      <c r="E35" s="9">
        <v>2421594.1800000002</v>
      </c>
      <c r="F35" s="9">
        <v>2421594.1800000002</v>
      </c>
      <c r="G35" s="9">
        <f t="shared" ref="G35" si="47">D35-E35</f>
        <v>2463313.9899999998</v>
      </c>
    </row>
    <row r="36" spans="1:7" ht="13.2" x14ac:dyDescent="0.25">
      <c r="A36" s="18" t="s">
        <v>161</v>
      </c>
      <c r="B36" s="9">
        <v>7000000</v>
      </c>
      <c r="C36" s="9">
        <v>0</v>
      </c>
      <c r="D36" s="9">
        <f t="shared" ref="D36" si="48">B36+C36</f>
        <v>7000000</v>
      </c>
      <c r="E36" s="9">
        <v>7000000</v>
      </c>
      <c r="F36" s="9">
        <v>7000000</v>
      </c>
      <c r="G36" s="9">
        <f t="shared" ref="G36" si="49">D36-E36</f>
        <v>0</v>
      </c>
    </row>
    <row r="37" spans="1:7" ht="13.2" x14ac:dyDescent="0.25">
      <c r="A37" s="18" t="s">
        <v>162</v>
      </c>
      <c r="B37" s="9">
        <v>4657500</v>
      </c>
      <c r="C37" s="9">
        <v>0</v>
      </c>
      <c r="D37" s="9">
        <f t="shared" ref="D37" si="50">B37+C37</f>
        <v>4657500</v>
      </c>
      <c r="E37" s="9">
        <v>2328750</v>
      </c>
      <c r="F37" s="9">
        <v>2328750</v>
      </c>
      <c r="G37" s="9">
        <f t="shared" ref="G37" si="51">D37-E37</f>
        <v>2328750</v>
      </c>
    </row>
    <row r="38" spans="1:7" ht="13.2" x14ac:dyDescent="0.25">
      <c r="A38" s="18"/>
      <c r="B38" s="9"/>
      <c r="C38" s="9"/>
      <c r="D38" s="9"/>
      <c r="E38" s="9"/>
      <c r="F38" s="9"/>
      <c r="G38" s="9"/>
    </row>
    <row r="39" spans="1:7" ht="13.2" x14ac:dyDescent="0.25">
      <c r="A39" s="19" t="s">
        <v>50</v>
      </c>
      <c r="B39" s="20">
        <f t="shared" ref="B39:G39" si="52">SUM(B6:B38)</f>
        <v>876250277.58000004</v>
      </c>
      <c r="C39" s="20">
        <f t="shared" si="52"/>
        <v>467655780.65000004</v>
      </c>
      <c r="D39" s="20">
        <f t="shared" si="52"/>
        <v>1343906058.2299998</v>
      </c>
      <c r="E39" s="20">
        <f t="shared" si="52"/>
        <v>375429459.86000001</v>
      </c>
      <c r="F39" s="20">
        <f t="shared" si="52"/>
        <v>375418129.42000002</v>
      </c>
      <c r="G39" s="20">
        <f t="shared" si="52"/>
        <v>968476598.37</v>
      </c>
    </row>
    <row r="40" spans="1:7" ht="13.2" x14ac:dyDescent="0.25">
      <c r="A40" s="21"/>
      <c r="B40" s="21"/>
      <c r="C40" s="21"/>
      <c r="D40" s="21"/>
      <c r="E40" s="21"/>
      <c r="F40" s="21"/>
      <c r="G40" s="21"/>
    </row>
    <row r="41" spans="1:7" ht="13.2" x14ac:dyDescent="0.25">
      <c r="A41" s="21"/>
      <c r="B41" s="21"/>
      <c r="C41" s="21"/>
      <c r="D41" s="21"/>
      <c r="E41" s="21"/>
      <c r="F41" s="21"/>
      <c r="G41" s="21"/>
    </row>
    <row r="42" spans="1:7" ht="56.4" customHeight="1" x14ac:dyDescent="0.2">
      <c r="A42" s="37" t="s">
        <v>164</v>
      </c>
      <c r="B42" s="35"/>
      <c r="C42" s="35"/>
      <c r="D42" s="35"/>
      <c r="E42" s="35"/>
      <c r="F42" s="35"/>
      <c r="G42" s="36"/>
    </row>
    <row r="43" spans="1:7" ht="13.2" x14ac:dyDescent="0.2">
      <c r="A43" s="40" t="s">
        <v>51</v>
      </c>
      <c r="B43" s="37" t="s">
        <v>57</v>
      </c>
      <c r="C43" s="35"/>
      <c r="D43" s="35"/>
      <c r="E43" s="35"/>
      <c r="F43" s="36"/>
      <c r="G43" s="38" t="s">
        <v>56</v>
      </c>
    </row>
    <row r="44" spans="1:7" ht="26.4" x14ac:dyDescent="0.2">
      <c r="A44" s="41"/>
      <c r="B44" s="4" t="s">
        <v>52</v>
      </c>
      <c r="C44" s="4" t="s">
        <v>117</v>
      </c>
      <c r="D44" s="4" t="s">
        <v>53</v>
      </c>
      <c r="E44" s="4" t="s">
        <v>54</v>
      </c>
      <c r="F44" s="4" t="s">
        <v>55</v>
      </c>
      <c r="G44" s="39"/>
    </row>
    <row r="45" spans="1:7" ht="13.2" x14ac:dyDescent="0.2">
      <c r="A45" s="42"/>
      <c r="B45" s="5">
        <v>1</v>
      </c>
      <c r="C45" s="5">
        <v>2</v>
      </c>
      <c r="D45" s="5" t="s">
        <v>118</v>
      </c>
      <c r="E45" s="5">
        <v>4</v>
      </c>
      <c r="F45" s="5">
        <v>5</v>
      </c>
      <c r="G45" s="5" t="s">
        <v>119</v>
      </c>
    </row>
    <row r="46" spans="1:7" ht="13.2" x14ac:dyDescent="0.25">
      <c r="A46" s="22" t="s">
        <v>8</v>
      </c>
      <c r="B46" s="9">
        <v>0</v>
      </c>
      <c r="C46" s="9">
        <v>0</v>
      </c>
      <c r="D46" s="9">
        <f>B46+C46</f>
        <v>0</v>
      </c>
      <c r="E46" s="9">
        <v>0</v>
      </c>
      <c r="F46" s="9">
        <v>0</v>
      </c>
      <c r="G46" s="9">
        <f>D46-E46</f>
        <v>0</v>
      </c>
    </row>
    <row r="47" spans="1:7" ht="13.2" x14ac:dyDescent="0.25">
      <c r="A47" s="22" t="s">
        <v>9</v>
      </c>
      <c r="B47" s="9">
        <v>0</v>
      </c>
      <c r="C47" s="9">
        <v>0</v>
      </c>
      <c r="D47" s="9">
        <f t="shared" ref="D47:D49" si="53">B47+C47</f>
        <v>0</v>
      </c>
      <c r="E47" s="9">
        <v>0</v>
      </c>
      <c r="F47" s="9">
        <v>0</v>
      </c>
      <c r="G47" s="9">
        <f t="shared" ref="G47:G49" si="54">D47-E47</f>
        <v>0</v>
      </c>
    </row>
    <row r="48" spans="1:7" ht="13.2" x14ac:dyDescent="0.25">
      <c r="A48" s="22" t="s">
        <v>10</v>
      </c>
      <c r="B48" s="9">
        <v>0</v>
      </c>
      <c r="C48" s="9">
        <v>0</v>
      </c>
      <c r="D48" s="9">
        <f t="shared" si="53"/>
        <v>0</v>
      </c>
      <c r="E48" s="9">
        <v>0</v>
      </c>
      <c r="F48" s="9">
        <v>0</v>
      </c>
      <c r="G48" s="9">
        <f t="shared" si="54"/>
        <v>0</v>
      </c>
    </row>
    <row r="49" spans="1:7" ht="13.2" x14ac:dyDescent="0.25">
      <c r="A49" s="22" t="s">
        <v>121</v>
      </c>
      <c r="B49" s="9">
        <v>0</v>
      </c>
      <c r="C49" s="9">
        <v>0</v>
      </c>
      <c r="D49" s="9">
        <f t="shared" si="53"/>
        <v>0</v>
      </c>
      <c r="E49" s="9">
        <v>0</v>
      </c>
      <c r="F49" s="9">
        <v>0</v>
      </c>
      <c r="G49" s="9">
        <f t="shared" si="54"/>
        <v>0</v>
      </c>
    </row>
    <row r="50" spans="1:7" ht="13.2" x14ac:dyDescent="0.25">
      <c r="A50" s="19" t="s">
        <v>50</v>
      </c>
      <c r="B50" s="20">
        <f t="shared" ref="B50:G50" si="55">SUM(B46:B49)</f>
        <v>0</v>
      </c>
      <c r="C50" s="20">
        <f t="shared" si="55"/>
        <v>0</v>
      </c>
      <c r="D50" s="20">
        <f t="shared" si="55"/>
        <v>0</v>
      </c>
      <c r="E50" s="20">
        <f t="shared" si="55"/>
        <v>0</v>
      </c>
      <c r="F50" s="20">
        <f t="shared" si="55"/>
        <v>0</v>
      </c>
      <c r="G50" s="20">
        <f t="shared" si="55"/>
        <v>0</v>
      </c>
    </row>
    <row r="51" spans="1:7" ht="13.2" x14ac:dyDescent="0.25">
      <c r="A51" s="21"/>
      <c r="B51" s="21"/>
      <c r="C51" s="21"/>
      <c r="D51" s="21"/>
      <c r="E51" s="21"/>
      <c r="F51" s="21"/>
      <c r="G51" s="21"/>
    </row>
    <row r="52" spans="1:7" ht="13.2" x14ac:dyDescent="0.25">
      <c r="A52" s="21"/>
      <c r="B52" s="21"/>
      <c r="C52" s="21"/>
      <c r="D52" s="21"/>
      <c r="E52" s="21"/>
      <c r="F52" s="21"/>
      <c r="G52" s="21"/>
    </row>
    <row r="53" spans="1:7" ht="55.2" customHeight="1" x14ac:dyDescent="0.2">
      <c r="A53" s="37" t="s">
        <v>165</v>
      </c>
      <c r="B53" s="35"/>
      <c r="C53" s="35"/>
      <c r="D53" s="35"/>
      <c r="E53" s="35"/>
      <c r="F53" s="35"/>
      <c r="G53" s="36"/>
    </row>
    <row r="54" spans="1:7" ht="13.2" x14ac:dyDescent="0.2">
      <c r="A54" s="40" t="s">
        <v>51</v>
      </c>
      <c r="B54" s="37" t="s">
        <v>57</v>
      </c>
      <c r="C54" s="35"/>
      <c r="D54" s="35"/>
      <c r="E54" s="35"/>
      <c r="F54" s="36"/>
      <c r="G54" s="38" t="s">
        <v>56</v>
      </c>
    </row>
    <row r="55" spans="1:7" ht="26.4" x14ac:dyDescent="0.2">
      <c r="A55" s="41"/>
      <c r="B55" s="4" t="s">
        <v>52</v>
      </c>
      <c r="C55" s="4" t="s">
        <v>117</v>
      </c>
      <c r="D55" s="4" t="s">
        <v>53</v>
      </c>
      <c r="E55" s="4" t="s">
        <v>54</v>
      </c>
      <c r="F55" s="4" t="s">
        <v>55</v>
      </c>
      <c r="G55" s="39"/>
    </row>
    <row r="56" spans="1:7" ht="13.2" x14ac:dyDescent="0.2">
      <c r="A56" s="42"/>
      <c r="B56" s="5">
        <v>1</v>
      </c>
      <c r="C56" s="5">
        <v>2</v>
      </c>
      <c r="D56" s="5" t="s">
        <v>118</v>
      </c>
      <c r="E56" s="5">
        <v>4</v>
      </c>
      <c r="F56" s="5">
        <v>5</v>
      </c>
      <c r="G56" s="5" t="s">
        <v>119</v>
      </c>
    </row>
    <row r="57" spans="1:7" ht="26.4" x14ac:dyDescent="0.25">
      <c r="A57" s="23" t="s">
        <v>12</v>
      </c>
      <c r="B57" s="9">
        <v>0</v>
      </c>
      <c r="C57" s="9">
        <v>0</v>
      </c>
      <c r="D57" s="9">
        <f t="shared" ref="D57:D63" si="56">B57+C57</f>
        <v>0</v>
      </c>
      <c r="E57" s="9">
        <v>0</v>
      </c>
      <c r="F57" s="9">
        <v>0</v>
      </c>
      <c r="G57" s="9">
        <f t="shared" ref="G57:G63" si="57">D57-E57</f>
        <v>0</v>
      </c>
    </row>
    <row r="58" spans="1:7" ht="13.2" x14ac:dyDescent="0.25">
      <c r="A58" s="23" t="s">
        <v>11</v>
      </c>
      <c r="B58" s="9">
        <v>0</v>
      </c>
      <c r="C58" s="9">
        <v>0</v>
      </c>
      <c r="D58" s="9">
        <f t="shared" si="56"/>
        <v>0</v>
      </c>
      <c r="E58" s="9">
        <v>0</v>
      </c>
      <c r="F58" s="9">
        <v>0</v>
      </c>
      <c r="G58" s="9">
        <f t="shared" si="57"/>
        <v>0</v>
      </c>
    </row>
    <row r="59" spans="1:7" ht="26.4" x14ac:dyDescent="0.25">
      <c r="A59" s="23" t="s">
        <v>13</v>
      </c>
      <c r="B59" s="9">
        <v>0</v>
      </c>
      <c r="C59" s="9">
        <v>0</v>
      </c>
      <c r="D59" s="9">
        <f t="shared" si="56"/>
        <v>0</v>
      </c>
      <c r="E59" s="9">
        <v>0</v>
      </c>
      <c r="F59" s="9">
        <v>0</v>
      </c>
      <c r="G59" s="9">
        <f t="shared" si="57"/>
        <v>0</v>
      </c>
    </row>
    <row r="60" spans="1:7" ht="26.4" x14ac:dyDescent="0.25">
      <c r="A60" s="23" t="s">
        <v>25</v>
      </c>
      <c r="B60" s="9">
        <v>0</v>
      </c>
      <c r="C60" s="9">
        <v>0</v>
      </c>
      <c r="D60" s="9">
        <f t="shared" si="56"/>
        <v>0</v>
      </c>
      <c r="E60" s="9">
        <v>0</v>
      </c>
      <c r="F60" s="9">
        <v>0</v>
      </c>
      <c r="G60" s="9">
        <f t="shared" si="57"/>
        <v>0</v>
      </c>
    </row>
    <row r="61" spans="1:7" ht="11.25" customHeight="1" x14ac:dyDescent="0.25">
      <c r="A61" s="23" t="s">
        <v>26</v>
      </c>
      <c r="B61" s="9">
        <v>0</v>
      </c>
      <c r="C61" s="9">
        <v>0</v>
      </c>
      <c r="D61" s="9">
        <f t="shared" si="56"/>
        <v>0</v>
      </c>
      <c r="E61" s="9">
        <v>0</v>
      </c>
      <c r="F61" s="9">
        <v>0</v>
      </c>
      <c r="G61" s="9">
        <f t="shared" si="57"/>
        <v>0</v>
      </c>
    </row>
    <row r="62" spans="1:7" ht="26.4" x14ac:dyDescent="0.25">
      <c r="A62" s="23" t="s">
        <v>128</v>
      </c>
      <c r="B62" s="9">
        <v>0</v>
      </c>
      <c r="C62" s="9">
        <v>0</v>
      </c>
      <c r="D62" s="9">
        <f t="shared" si="56"/>
        <v>0</v>
      </c>
      <c r="E62" s="9">
        <v>0</v>
      </c>
      <c r="F62" s="9">
        <v>0</v>
      </c>
      <c r="G62" s="9">
        <f t="shared" si="57"/>
        <v>0</v>
      </c>
    </row>
    <row r="63" spans="1:7" ht="26.4" x14ac:dyDescent="0.25">
      <c r="A63" s="23" t="s">
        <v>14</v>
      </c>
      <c r="B63" s="9">
        <v>0</v>
      </c>
      <c r="C63" s="9">
        <v>0</v>
      </c>
      <c r="D63" s="9">
        <f t="shared" si="56"/>
        <v>0</v>
      </c>
      <c r="E63" s="9">
        <v>0</v>
      </c>
      <c r="F63" s="9">
        <v>0</v>
      </c>
      <c r="G63" s="9">
        <f t="shared" si="57"/>
        <v>0</v>
      </c>
    </row>
    <row r="64" spans="1:7" ht="13.2" x14ac:dyDescent="0.25">
      <c r="A64" s="19" t="s">
        <v>50</v>
      </c>
      <c r="B64" s="20">
        <f t="shared" ref="B64:G64" si="58">SUM(B57:B63)</f>
        <v>0</v>
      </c>
      <c r="C64" s="20">
        <f t="shared" si="58"/>
        <v>0</v>
      </c>
      <c r="D64" s="20">
        <f t="shared" si="58"/>
        <v>0</v>
      </c>
      <c r="E64" s="20">
        <f t="shared" si="58"/>
        <v>0</v>
      </c>
      <c r="F64" s="20">
        <f t="shared" si="58"/>
        <v>0</v>
      </c>
      <c r="G64" s="20">
        <f t="shared" si="58"/>
        <v>0</v>
      </c>
    </row>
    <row r="66" spans="1:1" x14ac:dyDescent="0.2">
      <c r="A66" s="1" t="s">
        <v>120</v>
      </c>
    </row>
  </sheetData>
  <sheetProtection formatCells="0" formatColumns="0" formatRows="0" insertRows="0" deleteRows="0" autoFilter="0"/>
  <mergeCells count="12">
    <mergeCell ref="B2:F2"/>
    <mergeCell ref="G2:G3"/>
    <mergeCell ref="A1:G1"/>
    <mergeCell ref="A42:G42"/>
    <mergeCell ref="A2:A4"/>
    <mergeCell ref="B54:F54"/>
    <mergeCell ref="G54:G55"/>
    <mergeCell ref="B43:F43"/>
    <mergeCell ref="G43:G44"/>
    <mergeCell ref="A53:G53"/>
    <mergeCell ref="A43:A45"/>
    <mergeCell ref="A54:A56"/>
  </mergeCells>
  <printOptions horizontalCentered="1"/>
  <pageMargins left="0.11811023622047245" right="0.11811023622047245" top="0.74803149606299213" bottom="0.74803149606299213" header="0.31496062992125984" footer="0.31496062992125984"/>
  <pageSetup paperSize="1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showGridLines="0" workbookViewId="0">
      <selection activeCell="F40" sqref="F40"/>
    </sheetView>
  </sheetViews>
  <sheetFormatPr baseColWidth="10" defaultColWidth="12" defaultRowHeight="10.199999999999999" x14ac:dyDescent="0.2"/>
  <cols>
    <col min="1" max="1" width="77.42578125" style="1" customWidth="1"/>
    <col min="2" max="3" width="18.28515625" style="1" customWidth="1"/>
    <col min="4" max="4" width="20" style="1" customWidth="1"/>
    <col min="5" max="6" width="18.28515625" style="1" customWidth="1"/>
    <col min="7" max="7" width="19.42578125" style="1" customWidth="1"/>
    <col min="8" max="16384" width="12" style="1"/>
  </cols>
  <sheetData>
    <row r="1" spans="1:7" ht="56.4" customHeight="1" x14ac:dyDescent="0.2">
      <c r="A1" s="37" t="s">
        <v>166</v>
      </c>
      <c r="B1" s="35"/>
      <c r="C1" s="35"/>
      <c r="D1" s="35"/>
      <c r="E1" s="35"/>
      <c r="F1" s="35"/>
      <c r="G1" s="36"/>
    </row>
    <row r="2" spans="1:7" ht="13.2" x14ac:dyDescent="0.2">
      <c r="A2" s="40" t="s">
        <v>51</v>
      </c>
      <c r="B2" s="37" t="s">
        <v>57</v>
      </c>
      <c r="C2" s="35"/>
      <c r="D2" s="35"/>
      <c r="E2" s="35"/>
      <c r="F2" s="36"/>
      <c r="G2" s="38" t="s">
        <v>56</v>
      </c>
    </row>
    <row r="3" spans="1:7" ht="24.9" customHeight="1" x14ac:dyDescent="0.2">
      <c r="A3" s="41"/>
      <c r="B3" s="4" t="s">
        <v>52</v>
      </c>
      <c r="C3" s="4" t="s">
        <v>117</v>
      </c>
      <c r="D3" s="4" t="s">
        <v>53</v>
      </c>
      <c r="E3" s="4" t="s">
        <v>54</v>
      </c>
      <c r="F3" s="4" t="s">
        <v>55</v>
      </c>
      <c r="G3" s="39"/>
    </row>
    <row r="4" spans="1:7" ht="13.2" x14ac:dyDescent="0.2">
      <c r="A4" s="42"/>
      <c r="B4" s="5">
        <v>1</v>
      </c>
      <c r="C4" s="5">
        <v>2</v>
      </c>
      <c r="D4" s="5" t="s">
        <v>118</v>
      </c>
      <c r="E4" s="5">
        <v>4</v>
      </c>
      <c r="F4" s="5">
        <v>5</v>
      </c>
      <c r="G4" s="5" t="s">
        <v>119</v>
      </c>
    </row>
    <row r="5" spans="1:7" ht="13.2" x14ac:dyDescent="0.25">
      <c r="A5" s="33" t="s">
        <v>15</v>
      </c>
      <c r="B5" s="10">
        <f t="shared" ref="B5:G5" si="0">SUM(B6:B13)</f>
        <v>423311832.25999999</v>
      </c>
      <c r="C5" s="10">
        <f t="shared" si="0"/>
        <v>151016359.78</v>
      </c>
      <c r="D5" s="10">
        <f t="shared" si="0"/>
        <v>574328192.03999996</v>
      </c>
      <c r="E5" s="10">
        <f t="shared" si="0"/>
        <v>138614286.56999999</v>
      </c>
      <c r="F5" s="10">
        <f t="shared" si="0"/>
        <v>138614286.56</v>
      </c>
      <c r="G5" s="10">
        <f t="shared" si="0"/>
        <v>435713905.47000003</v>
      </c>
    </row>
    <row r="6" spans="1:7" ht="13.2" x14ac:dyDescent="0.25">
      <c r="A6" s="34" t="s">
        <v>40</v>
      </c>
      <c r="B6" s="9">
        <v>16057703.449999999</v>
      </c>
      <c r="C6" s="9">
        <v>0</v>
      </c>
      <c r="D6" s="9">
        <f>B6+C6</f>
        <v>16057703.449999999</v>
      </c>
      <c r="E6" s="9">
        <v>6729118.3300000001</v>
      </c>
      <c r="F6" s="9">
        <v>6729118.3200000003</v>
      </c>
      <c r="G6" s="9">
        <f>D6-E6</f>
        <v>9328585.1199999992</v>
      </c>
    </row>
    <row r="7" spans="1:7" ht="13.2" x14ac:dyDescent="0.25">
      <c r="A7" s="34" t="s">
        <v>16</v>
      </c>
      <c r="B7" s="9">
        <v>891738.76</v>
      </c>
      <c r="C7" s="9">
        <v>0</v>
      </c>
      <c r="D7" s="9">
        <f t="shared" ref="D7:D13" si="1">B7+C7</f>
        <v>891738.76</v>
      </c>
      <c r="E7" s="9">
        <v>351402.17</v>
      </c>
      <c r="F7" s="9">
        <v>351402.17</v>
      </c>
      <c r="G7" s="9">
        <f t="shared" ref="G7:G13" si="2">D7-E7</f>
        <v>540336.59000000008</v>
      </c>
    </row>
    <row r="8" spans="1:7" ht="13.2" x14ac:dyDescent="0.25">
      <c r="A8" s="34" t="s">
        <v>122</v>
      </c>
      <c r="B8" s="9">
        <v>72786010.25</v>
      </c>
      <c r="C8" s="9">
        <v>29146688.23</v>
      </c>
      <c r="D8" s="9">
        <f t="shared" si="1"/>
        <v>101932698.48</v>
      </c>
      <c r="E8" s="9">
        <v>23982649.309999999</v>
      </c>
      <c r="F8" s="9">
        <v>23982649.309999999</v>
      </c>
      <c r="G8" s="9">
        <f t="shared" si="2"/>
        <v>77950049.170000002</v>
      </c>
    </row>
    <row r="9" spans="1:7" ht="13.2" x14ac:dyDescent="0.25">
      <c r="A9" s="34" t="s">
        <v>3</v>
      </c>
      <c r="B9" s="9">
        <v>0</v>
      </c>
      <c r="C9" s="9">
        <v>0</v>
      </c>
      <c r="D9" s="9">
        <f t="shared" si="1"/>
        <v>0</v>
      </c>
      <c r="E9" s="9">
        <v>0</v>
      </c>
      <c r="F9" s="9">
        <v>0</v>
      </c>
      <c r="G9" s="9">
        <f t="shared" si="2"/>
        <v>0</v>
      </c>
    </row>
    <row r="10" spans="1:7" ht="13.2" x14ac:dyDescent="0.25">
      <c r="A10" s="34" t="s">
        <v>22</v>
      </c>
      <c r="B10" s="9">
        <v>60950042.640000001</v>
      </c>
      <c r="C10" s="9">
        <v>84484996.340000004</v>
      </c>
      <c r="D10" s="9">
        <f t="shared" si="1"/>
        <v>145435038.98000002</v>
      </c>
      <c r="E10" s="9">
        <v>21920247.210000001</v>
      </c>
      <c r="F10" s="9">
        <v>21920247.210000001</v>
      </c>
      <c r="G10" s="9">
        <f t="shared" si="2"/>
        <v>123514791.77000001</v>
      </c>
    </row>
    <row r="11" spans="1:7" ht="13.2" x14ac:dyDescent="0.25">
      <c r="A11" s="34" t="s">
        <v>17</v>
      </c>
      <c r="B11" s="9">
        <v>0</v>
      </c>
      <c r="C11" s="9">
        <v>0</v>
      </c>
      <c r="D11" s="9">
        <f t="shared" si="1"/>
        <v>0</v>
      </c>
      <c r="E11" s="9">
        <v>0</v>
      </c>
      <c r="F11" s="9">
        <v>0</v>
      </c>
      <c r="G11" s="9">
        <f t="shared" si="2"/>
        <v>0</v>
      </c>
    </row>
    <row r="12" spans="1:7" ht="13.2" x14ac:dyDescent="0.25">
      <c r="A12" s="34" t="s">
        <v>41</v>
      </c>
      <c r="B12" s="9">
        <v>186802919.88999999</v>
      </c>
      <c r="C12" s="9">
        <v>36794675.210000001</v>
      </c>
      <c r="D12" s="9">
        <f t="shared" si="1"/>
        <v>223597595.09999999</v>
      </c>
      <c r="E12" s="9">
        <v>47508882.439999998</v>
      </c>
      <c r="F12" s="9">
        <v>47508882.439999998</v>
      </c>
      <c r="G12" s="9">
        <f t="shared" si="2"/>
        <v>176088712.66</v>
      </c>
    </row>
    <row r="13" spans="1:7" ht="13.2" x14ac:dyDescent="0.25">
      <c r="A13" s="34" t="s">
        <v>18</v>
      </c>
      <c r="B13" s="9">
        <v>85823417.269999996</v>
      </c>
      <c r="C13" s="9">
        <v>590000</v>
      </c>
      <c r="D13" s="9">
        <f t="shared" si="1"/>
        <v>86413417.269999996</v>
      </c>
      <c r="E13" s="9">
        <v>38121987.109999999</v>
      </c>
      <c r="F13" s="9">
        <v>38121987.109999999</v>
      </c>
      <c r="G13" s="9">
        <f t="shared" si="2"/>
        <v>48291430.159999996</v>
      </c>
    </row>
    <row r="14" spans="1:7" ht="13.2" x14ac:dyDescent="0.25">
      <c r="A14" s="33" t="s">
        <v>19</v>
      </c>
      <c r="B14" s="10">
        <f t="shared" ref="B14:G14" si="3">SUM(B15:B21)</f>
        <v>262363336.80000001</v>
      </c>
      <c r="C14" s="10">
        <f t="shared" si="3"/>
        <v>301141675.5</v>
      </c>
      <c r="D14" s="10">
        <f t="shared" si="3"/>
        <v>563505012.30000007</v>
      </c>
      <c r="E14" s="10">
        <f t="shared" si="3"/>
        <v>75910430.390000001</v>
      </c>
      <c r="F14" s="10">
        <f t="shared" si="3"/>
        <v>75909771.959999993</v>
      </c>
      <c r="G14" s="10">
        <f t="shared" si="3"/>
        <v>487594581.91000003</v>
      </c>
    </row>
    <row r="15" spans="1:7" ht="13.2" x14ac:dyDescent="0.25">
      <c r="A15" s="34" t="s">
        <v>42</v>
      </c>
      <c r="B15" s="9">
        <v>35872150.140000001</v>
      </c>
      <c r="C15" s="9">
        <v>44290806.920000002</v>
      </c>
      <c r="D15" s="9">
        <f>B15+C15</f>
        <v>80162957.060000002</v>
      </c>
      <c r="E15" s="9">
        <v>8731205.9800000004</v>
      </c>
      <c r="F15" s="9">
        <v>8731205.9800000004</v>
      </c>
      <c r="G15" s="9">
        <f t="shared" ref="G15:G21" si="4">D15-E15</f>
        <v>71431751.079999998</v>
      </c>
    </row>
    <row r="16" spans="1:7" ht="13.2" x14ac:dyDescent="0.25">
      <c r="A16" s="34" t="s">
        <v>27</v>
      </c>
      <c r="B16" s="9">
        <v>215027422.28</v>
      </c>
      <c r="C16" s="9">
        <v>252431758.81</v>
      </c>
      <c r="D16" s="9">
        <f t="shared" ref="D16:D21" si="5">B16+C16</f>
        <v>467459181.09000003</v>
      </c>
      <c r="E16" s="9">
        <v>62855315.049999997</v>
      </c>
      <c r="F16" s="9">
        <v>62854656.619999997</v>
      </c>
      <c r="G16" s="9">
        <f t="shared" si="4"/>
        <v>404603866.04000002</v>
      </c>
    </row>
    <row r="17" spans="1:7" ht="13.2" x14ac:dyDescent="0.25">
      <c r="A17" s="34" t="s">
        <v>20</v>
      </c>
      <c r="B17" s="9">
        <v>0</v>
      </c>
      <c r="C17" s="9">
        <v>0</v>
      </c>
      <c r="D17" s="9">
        <f t="shared" si="5"/>
        <v>0</v>
      </c>
      <c r="E17" s="9">
        <v>0</v>
      </c>
      <c r="F17" s="9">
        <v>0</v>
      </c>
      <c r="G17" s="9">
        <f t="shared" si="4"/>
        <v>0</v>
      </c>
    </row>
    <row r="18" spans="1:7" ht="13.2" x14ac:dyDescent="0.25">
      <c r="A18" s="34" t="s">
        <v>43</v>
      </c>
      <c r="B18" s="9">
        <v>11463764.380000001</v>
      </c>
      <c r="C18" s="9">
        <v>4419109.7699999996</v>
      </c>
      <c r="D18" s="9">
        <f t="shared" si="5"/>
        <v>15882874.15</v>
      </c>
      <c r="E18" s="9">
        <v>4323909.3600000003</v>
      </c>
      <c r="F18" s="9">
        <v>4323909.3600000003</v>
      </c>
      <c r="G18" s="9">
        <f t="shared" si="4"/>
        <v>11558964.789999999</v>
      </c>
    </row>
    <row r="19" spans="1:7" ht="13.2" x14ac:dyDescent="0.25">
      <c r="A19" s="34" t="s">
        <v>44</v>
      </c>
      <c r="B19" s="9">
        <v>0</v>
      </c>
      <c r="C19" s="9">
        <v>0</v>
      </c>
      <c r="D19" s="9">
        <f t="shared" si="5"/>
        <v>0</v>
      </c>
      <c r="E19" s="9">
        <v>0</v>
      </c>
      <c r="F19" s="9">
        <v>0</v>
      </c>
      <c r="G19" s="9">
        <f t="shared" si="4"/>
        <v>0</v>
      </c>
    </row>
    <row r="20" spans="1:7" ht="13.2" x14ac:dyDescent="0.25">
      <c r="A20" s="34" t="s">
        <v>45</v>
      </c>
      <c r="B20" s="9">
        <v>0</v>
      </c>
      <c r="C20" s="9">
        <v>0</v>
      </c>
      <c r="D20" s="9">
        <f t="shared" si="5"/>
        <v>0</v>
      </c>
      <c r="E20" s="9">
        <v>0</v>
      </c>
      <c r="F20" s="9">
        <v>0</v>
      </c>
      <c r="G20" s="9">
        <f t="shared" si="4"/>
        <v>0</v>
      </c>
    </row>
    <row r="21" spans="1:7" ht="13.2" x14ac:dyDescent="0.25">
      <c r="A21" s="34" t="s">
        <v>4</v>
      </c>
      <c r="B21" s="9">
        <v>0</v>
      </c>
      <c r="C21" s="9">
        <v>0</v>
      </c>
      <c r="D21" s="9">
        <f t="shared" si="5"/>
        <v>0</v>
      </c>
      <c r="E21" s="9">
        <v>0</v>
      </c>
      <c r="F21" s="9">
        <v>0</v>
      </c>
      <c r="G21" s="9">
        <f t="shared" si="4"/>
        <v>0</v>
      </c>
    </row>
    <row r="22" spans="1:7" ht="13.2" x14ac:dyDescent="0.25">
      <c r="A22" s="33" t="s">
        <v>46</v>
      </c>
      <c r="B22" s="10">
        <f t="shared" ref="B22:G22" si="6">SUM(B23:B31)</f>
        <v>119849219.65000001</v>
      </c>
      <c r="C22" s="10">
        <f t="shared" si="6"/>
        <v>15497745.370000001</v>
      </c>
      <c r="D22" s="10">
        <f t="shared" si="6"/>
        <v>135346965.02000001</v>
      </c>
      <c r="E22" s="10">
        <f t="shared" si="6"/>
        <v>33418837.48</v>
      </c>
      <c r="F22" s="10">
        <f t="shared" si="6"/>
        <v>33408165.479999997</v>
      </c>
      <c r="G22" s="10">
        <f t="shared" si="6"/>
        <v>101928127.54000001</v>
      </c>
    </row>
    <row r="23" spans="1:7" ht="13.2" x14ac:dyDescent="0.25">
      <c r="A23" s="34" t="s">
        <v>28</v>
      </c>
      <c r="B23" s="9">
        <v>48262466.420000002</v>
      </c>
      <c r="C23" s="9">
        <v>7591264.5099999998</v>
      </c>
      <c r="D23" s="9">
        <f>B23+C23</f>
        <v>55853730.93</v>
      </c>
      <c r="E23" s="9">
        <v>11125044.17</v>
      </c>
      <c r="F23" s="9">
        <v>11125044.17</v>
      </c>
      <c r="G23" s="9">
        <f t="shared" ref="G23:G31" si="7">D23-E23</f>
        <v>44728686.759999998</v>
      </c>
    </row>
    <row r="24" spans="1:7" ht="13.2" x14ac:dyDescent="0.25">
      <c r="A24" s="34" t="s">
        <v>23</v>
      </c>
      <c r="B24" s="9">
        <v>0</v>
      </c>
      <c r="C24" s="9">
        <v>0</v>
      </c>
      <c r="D24" s="9">
        <f t="shared" ref="D24:D31" si="8">B24+C24</f>
        <v>0</v>
      </c>
      <c r="E24" s="9">
        <v>0</v>
      </c>
      <c r="F24" s="9">
        <v>0</v>
      </c>
      <c r="G24" s="9">
        <f t="shared" si="7"/>
        <v>0</v>
      </c>
    </row>
    <row r="25" spans="1:7" ht="13.2" x14ac:dyDescent="0.25">
      <c r="A25" s="34" t="s">
        <v>29</v>
      </c>
      <c r="B25" s="9">
        <v>0</v>
      </c>
      <c r="C25" s="9">
        <v>2000000</v>
      </c>
      <c r="D25" s="9">
        <f t="shared" si="8"/>
        <v>2000000</v>
      </c>
      <c r="E25" s="9">
        <v>0</v>
      </c>
      <c r="F25" s="9">
        <v>0</v>
      </c>
      <c r="G25" s="9">
        <f t="shared" si="7"/>
        <v>2000000</v>
      </c>
    </row>
    <row r="26" spans="1:7" ht="13.2" x14ac:dyDescent="0.25">
      <c r="A26" s="34" t="s">
        <v>47</v>
      </c>
      <c r="B26" s="9">
        <v>0</v>
      </c>
      <c r="C26" s="9">
        <v>0</v>
      </c>
      <c r="D26" s="9">
        <f t="shared" si="8"/>
        <v>0</v>
      </c>
      <c r="E26" s="9">
        <v>0</v>
      </c>
      <c r="F26" s="9">
        <v>0</v>
      </c>
      <c r="G26" s="9">
        <f t="shared" si="7"/>
        <v>0</v>
      </c>
    </row>
    <row r="27" spans="1:7" ht="13.2" x14ac:dyDescent="0.25">
      <c r="A27" s="34" t="s">
        <v>21</v>
      </c>
      <c r="B27" s="9">
        <v>20234804.690000001</v>
      </c>
      <c r="C27" s="9">
        <v>0</v>
      </c>
      <c r="D27" s="9">
        <f t="shared" si="8"/>
        <v>20234804.690000001</v>
      </c>
      <c r="E27" s="9">
        <v>5927433.9900000002</v>
      </c>
      <c r="F27" s="9">
        <v>5927433.9800000004</v>
      </c>
      <c r="G27" s="9">
        <f t="shared" si="7"/>
        <v>14307370.700000001</v>
      </c>
    </row>
    <row r="28" spans="1:7" ht="13.2" x14ac:dyDescent="0.25">
      <c r="A28" s="34" t="s">
        <v>5</v>
      </c>
      <c r="B28" s="9">
        <v>0</v>
      </c>
      <c r="C28" s="9">
        <v>0</v>
      </c>
      <c r="D28" s="9">
        <f t="shared" si="8"/>
        <v>0</v>
      </c>
      <c r="E28" s="9">
        <v>0</v>
      </c>
      <c r="F28" s="9">
        <v>0</v>
      </c>
      <c r="G28" s="9">
        <f t="shared" si="7"/>
        <v>0</v>
      </c>
    </row>
    <row r="29" spans="1:7" ht="13.2" x14ac:dyDescent="0.25">
      <c r="A29" s="34" t="s">
        <v>6</v>
      </c>
      <c r="B29" s="9">
        <v>40391014.829999998</v>
      </c>
      <c r="C29" s="9">
        <v>5906480.8600000003</v>
      </c>
      <c r="D29" s="9">
        <f t="shared" si="8"/>
        <v>46297495.689999998</v>
      </c>
      <c r="E29" s="9">
        <v>13661733.189999999</v>
      </c>
      <c r="F29" s="9">
        <v>13651061.199999999</v>
      </c>
      <c r="G29" s="9">
        <f t="shared" si="7"/>
        <v>32635762.5</v>
      </c>
    </row>
    <row r="30" spans="1:7" ht="13.2" x14ac:dyDescent="0.25">
      <c r="A30" s="34" t="s">
        <v>48</v>
      </c>
      <c r="B30" s="9">
        <v>10960933.710000001</v>
      </c>
      <c r="C30" s="9">
        <v>0</v>
      </c>
      <c r="D30" s="9">
        <f t="shared" si="8"/>
        <v>10960933.710000001</v>
      </c>
      <c r="E30" s="9">
        <v>2704626.13</v>
      </c>
      <c r="F30" s="9">
        <v>2704626.13</v>
      </c>
      <c r="G30" s="9">
        <f t="shared" si="7"/>
        <v>8256307.580000001</v>
      </c>
    </row>
    <row r="31" spans="1:7" ht="13.2" x14ac:dyDescent="0.25">
      <c r="A31" s="34" t="s">
        <v>30</v>
      </c>
      <c r="B31" s="9">
        <v>0</v>
      </c>
      <c r="C31" s="9">
        <v>0</v>
      </c>
      <c r="D31" s="9">
        <f t="shared" si="8"/>
        <v>0</v>
      </c>
      <c r="E31" s="9">
        <v>0</v>
      </c>
      <c r="F31" s="9">
        <v>0</v>
      </c>
      <c r="G31" s="9">
        <f t="shared" si="7"/>
        <v>0</v>
      </c>
    </row>
    <row r="32" spans="1:7" ht="13.2" x14ac:dyDescent="0.25">
      <c r="A32" s="33" t="s">
        <v>31</v>
      </c>
      <c r="B32" s="10">
        <f t="shared" ref="B32:G32" si="9">SUM(B33:B36)</f>
        <v>70725888.870000005</v>
      </c>
      <c r="C32" s="10">
        <f t="shared" si="9"/>
        <v>0</v>
      </c>
      <c r="D32" s="10">
        <f t="shared" si="9"/>
        <v>70725888.870000005</v>
      </c>
      <c r="E32" s="10">
        <f t="shared" si="9"/>
        <v>37147865.490000002</v>
      </c>
      <c r="F32" s="10">
        <f t="shared" si="9"/>
        <v>37147865.490000002</v>
      </c>
      <c r="G32" s="10">
        <f t="shared" si="9"/>
        <v>33578023.380000003</v>
      </c>
    </row>
    <row r="33" spans="1:7" ht="13.2" x14ac:dyDescent="0.25">
      <c r="A33" s="34" t="s">
        <v>49</v>
      </c>
      <c r="B33" s="9">
        <v>0</v>
      </c>
      <c r="C33" s="9">
        <v>0</v>
      </c>
      <c r="D33" s="9">
        <f>B33+C33</f>
        <v>0</v>
      </c>
      <c r="E33" s="9">
        <v>0</v>
      </c>
      <c r="F33" s="9">
        <v>0</v>
      </c>
      <c r="G33" s="9">
        <f t="shared" ref="G33:G36" si="10">D33-E33</f>
        <v>0</v>
      </c>
    </row>
    <row r="34" spans="1:7" ht="11.25" customHeight="1" x14ac:dyDescent="0.25">
      <c r="A34" s="34" t="s">
        <v>24</v>
      </c>
      <c r="B34" s="9">
        <v>70725888.870000005</v>
      </c>
      <c r="C34" s="9">
        <v>0</v>
      </c>
      <c r="D34" s="9">
        <f t="shared" ref="D34:D36" si="11">B34+C34</f>
        <v>70725888.870000005</v>
      </c>
      <c r="E34" s="9">
        <v>37147865.490000002</v>
      </c>
      <c r="F34" s="9">
        <v>37147865.490000002</v>
      </c>
      <c r="G34" s="9">
        <f t="shared" si="10"/>
        <v>33578023.380000003</v>
      </c>
    </row>
    <row r="35" spans="1:7" ht="13.2" x14ac:dyDescent="0.25">
      <c r="A35" s="34" t="s">
        <v>32</v>
      </c>
      <c r="B35" s="9">
        <v>0</v>
      </c>
      <c r="C35" s="9">
        <v>0</v>
      </c>
      <c r="D35" s="9">
        <f t="shared" si="11"/>
        <v>0</v>
      </c>
      <c r="E35" s="9">
        <v>0</v>
      </c>
      <c r="F35" s="9">
        <v>0</v>
      </c>
      <c r="G35" s="9">
        <f t="shared" si="10"/>
        <v>0</v>
      </c>
    </row>
    <row r="36" spans="1:7" ht="13.2" x14ac:dyDescent="0.25">
      <c r="A36" s="34" t="s">
        <v>7</v>
      </c>
      <c r="B36" s="9">
        <v>0</v>
      </c>
      <c r="C36" s="9">
        <v>0</v>
      </c>
      <c r="D36" s="9">
        <f t="shared" si="11"/>
        <v>0</v>
      </c>
      <c r="E36" s="9">
        <v>0</v>
      </c>
      <c r="F36" s="9">
        <v>0</v>
      </c>
      <c r="G36" s="9">
        <f t="shared" si="10"/>
        <v>0</v>
      </c>
    </row>
    <row r="37" spans="1:7" ht="13.2" x14ac:dyDescent="0.25">
      <c r="A37" s="19" t="s">
        <v>50</v>
      </c>
      <c r="B37" s="20">
        <f t="shared" ref="B37:G37" si="12">SUM(B32+B22+B14+B5)</f>
        <v>876250277.58000004</v>
      </c>
      <c r="C37" s="20">
        <f t="shared" si="12"/>
        <v>467655780.64999998</v>
      </c>
      <c r="D37" s="20">
        <f t="shared" si="12"/>
        <v>1343906058.23</v>
      </c>
      <c r="E37" s="20">
        <f t="shared" si="12"/>
        <v>285091419.93000001</v>
      </c>
      <c r="F37" s="20">
        <f t="shared" si="12"/>
        <v>285080089.49000001</v>
      </c>
      <c r="G37" s="20">
        <f t="shared" si="12"/>
        <v>1058814638.3000001</v>
      </c>
    </row>
    <row r="39" spans="1:7" x14ac:dyDescent="0.2">
      <c r="A39" s="1" t="s">
        <v>120</v>
      </c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31496062992125984" right="0.11811023622047245" top="0.35433070866141736" bottom="0.15748031496062992" header="0.31496062992125984" footer="0.31496062992125984"/>
  <pageSetup paperSize="141" scale="8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2023-08-16T14:09:56Z</cp:lastPrinted>
  <dcterms:created xsi:type="dcterms:W3CDTF">2014-02-10T03:37:14Z</dcterms:created>
  <dcterms:modified xsi:type="dcterms:W3CDTF">2023-08-17T15:10:27Z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